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xaviercollet/Documents/clg nuku hiva/as clg nuku hiva/AS année 2020-2021/district Marquises/cotation athlétisme/"/>
    </mc:Choice>
  </mc:AlternateContent>
  <xr:revisionPtr revIDLastSave="0" documentId="13_ncr:1_{3A96084E-C037-CA49-B7AE-C2135A8F8301}" xr6:coauthVersionLast="46" xr6:coauthVersionMax="46" xr10:uidLastSave="{00000000-0000-0000-0000-000000000000}"/>
  <bookViews>
    <workbookView xWindow="780" yWindow="980" windowWidth="27640" windowHeight="15320" activeTab="5" xr2:uid="{EBDEB3E1-2106-9541-85F3-1179A5BF70D1}"/>
  </bookViews>
  <sheets>
    <sheet name="CLG TAIOHAE" sheetId="1" r:id="rId1"/>
    <sheet name="CLG UA POU" sheetId="3" r:id="rId2"/>
    <sheet name="CLG SAINTE ANNE HIVA HOA" sheetId="4" r:id="rId3"/>
    <sheet name="CLG  ATUONA" sheetId="7" r:id="rId4"/>
    <sheet name="CLASSEMENT PAR ÉQUIPES" sheetId="6" r:id="rId5"/>
    <sheet name="RECCORD DES MARQUISES" sheetId="5" r:id="rId6"/>
    <sheet name="Barême" sheetId="2" r:id="rId7"/>
  </sheets>
  <definedNames>
    <definedName name="_xlnm.Print_Area" localSheetId="6">Barême!$A$1:$K$51</definedName>
    <definedName name="_xlnm.Print_Area" localSheetId="4">'CLASSEMENT PAR ÉQUIPES'!$A$2:$E$28</definedName>
    <definedName name="_xlnm.Print_Area" localSheetId="0">'CLG TAIOHAE'!$A$2:$M$36</definedName>
    <definedName name="_xlnm.Print_Area" localSheetId="5">'RECCORD DES MARQUISES'!$H$2:$K$27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4" l="1"/>
  <c r="M15" i="3"/>
  <c r="L20" i="4"/>
  <c r="L8" i="4" l="1"/>
  <c r="M31" i="7"/>
  <c r="L30" i="4"/>
  <c r="L29" i="4"/>
  <c r="L12" i="4"/>
  <c r="L32" i="7"/>
  <c r="L31" i="7"/>
  <c r="L30" i="7"/>
  <c r="L24" i="7"/>
  <c r="L21" i="7"/>
  <c r="L20" i="7"/>
  <c r="L19" i="7"/>
  <c r="L18" i="7"/>
  <c r="L11" i="7"/>
  <c r="L10" i="7"/>
  <c r="L9" i="7"/>
  <c r="L8" i="7"/>
  <c r="L7" i="7"/>
  <c r="L6" i="7"/>
  <c r="L29" i="1"/>
  <c r="L30" i="1"/>
  <c r="L12" i="1"/>
  <c r="L16" i="1"/>
  <c r="M19" i="7" l="1"/>
  <c r="M9" i="7"/>
  <c r="L10" i="1" l="1"/>
  <c r="M13" i="4"/>
  <c r="L32" i="3"/>
  <c r="L31" i="3"/>
  <c r="L29" i="3"/>
  <c r="L30" i="3"/>
  <c r="L28" i="3"/>
  <c r="L25" i="3"/>
  <c r="L26" i="3"/>
  <c r="L27" i="3"/>
  <c r="L36" i="3"/>
  <c r="L24" i="3"/>
  <c r="L14" i="3"/>
  <c r="L16" i="3"/>
  <c r="L12" i="3"/>
  <c r="L11" i="3"/>
  <c r="L13" i="3"/>
  <c r="L6" i="3"/>
  <c r="L7" i="3"/>
  <c r="L15" i="3"/>
  <c r="L9" i="3"/>
  <c r="L8" i="3"/>
  <c r="L10" i="3"/>
  <c r="L31" i="1"/>
  <c r="L34" i="1"/>
  <c r="L36" i="1"/>
  <c r="L28" i="1"/>
  <c r="L32" i="1"/>
  <c r="L26" i="1"/>
  <c r="L35" i="1"/>
  <c r="L27" i="1"/>
  <c r="L33" i="1"/>
  <c r="M34" i="1" s="1"/>
  <c r="L25" i="1"/>
  <c r="L15" i="1"/>
  <c r="M16" i="1" s="1"/>
  <c r="L17" i="1"/>
  <c r="L11" i="1"/>
  <c r="L14" i="1"/>
  <c r="L9" i="1"/>
  <c r="L18" i="1"/>
  <c r="L13" i="1"/>
  <c r="L8" i="1"/>
  <c r="L7" i="1"/>
  <c r="C101" i="2"/>
  <c r="C100" i="2"/>
  <c r="C99" i="2"/>
  <c r="C98" i="2"/>
  <c r="C95" i="2"/>
  <c r="C96" i="2" s="1"/>
  <c r="C92" i="2"/>
  <c r="C93" i="2" s="1"/>
  <c r="C94" i="2" s="1"/>
  <c r="C91" i="2"/>
  <c r="C84" i="2"/>
  <c r="C85" i="2" s="1"/>
  <c r="C86" i="2" s="1"/>
  <c r="C87" i="2" s="1"/>
  <c r="C83" i="2"/>
  <c r="C81" i="2"/>
  <c r="C82" i="2" s="1"/>
  <c r="C80" i="2"/>
  <c r="C74" i="2"/>
  <c r="C75" i="2" s="1"/>
  <c r="C76" i="2" s="1"/>
  <c r="C77" i="2" s="1"/>
  <c r="C73" i="2"/>
  <c r="H60" i="2"/>
  <c r="A59" i="2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G58" i="2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A58" i="2"/>
  <c r="H52" i="2"/>
  <c r="H48" i="2"/>
  <c r="H49" i="2" s="1"/>
  <c r="H50" i="2" s="1"/>
  <c r="H47" i="2"/>
  <c r="I45" i="2"/>
  <c r="H43" i="2"/>
  <c r="H44" i="2" s="1"/>
  <c r="H45" i="2" s="1"/>
  <c r="H42" i="2"/>
  <c r="I41" i="2"/>
  <c r="I42" i="2" s="1"/>
  <c r="I43" i="2" s="1"/>
  <c r="H38" i="2"/>
  <c r="H39" i="2" s="1"/>
  <c r="H40" i="2" s="1"/>
  <c r="I34" i="2"/>
  <c r="I35" i="2" s="1"/>
  <c r="I36" i="2" s="1"/>
  <c r="I37" i="2" s="1"/>
  <c r="I38" i="2" s="1"/>
  <c r="I39" i="2" s="1"/>
  <c r="H34" i="2"/>
  <c r="H35" i="2" s="1"/>
  <c r="H36" i="2" s="1"/>
  <c r="I13" i="2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H5" i="2"/>
  <c r="H6" i="2" s="1"/>
  <c r="H7" i="2" s="1"/>
  <c r="H8" i="2" s="1"/>
  <c r="H10" i="2" s="1"/>
  <c r="G4" i="2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B48" i="2"/>
  <c r="B49" i="2" s="1"/>
  <c r="B50" i="2" s="1"/>
  <c r="B52" i="2" s="1"/>
  <c r="B47" i="2"/>
  <c r="B34" i="2"/>
  <c r="B35" i="2" s="1"/>
  <c r="B36" i="2" s="1"/>
  <c r="B38" i="2" s="1"/>
  <c r="B39" i="2" s="1"/>
  <c r="B40" i="2" s="1"/>
  <c r="B42" i="2" s="1"/>
  <c r="B43" i="2" s="1"/>
  <c r="B44" i="2" s="1"/>
  <c r="B45" i="2" s="1"/>
  <c r="C41" i="2"/>
  <c r="C34" i="2"/>
  <c r="C35" i="2" s="1"/>
  <c r="C36" i="2" s="1"/>
  <c r="C37" i="2" s="1"/>
  <c r="C38" i="2" s="1"/>
  <c r="C39" i="2" s="1"/>
  <c r="C13" i="2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4" i="2"/>
  <c r="B5" i="2"/>
  <c r="B6" i="2" s="1"/>
  <c r="B7" i="2" s="1"/>
  <c r="B8" i="2" s="1"/>
  <c r="B10" i="2" s="1"/>
  <c r="M7" i="3" l="1"/>
  <c r="M25" i="3"/>
  <c r="M38" i="4"/>
  <c r="M26" i="1"/>
  <c r="M12" i="1"/>
  <c r="M30" i="1"/>
  <c r="M8" i="1"/>
  <c r="M11" i="3"/>
  <c r="M29" i="3"/>
  <c r="M21" i="4"/>
  <c r="M25" i="4"/>
  <c r="M9" i="4"/>
  <c r="C42" i="2"/>
  <c r="C43" i="2" s="1"/>
  <c r="C45" i="2" s="1"/>
</calcChain>
</file>

<file path=xl/sharedStrings.xml><?xml version="1.0" encoding="utf-8"?>
<sst xmlns="http://schemas.openxmlformats.org/spreadsheetml/2006/main" count="849" uniqueCount="439">
  <si>
    <t>vitesse</t>
  </si>
  <si>
    <t>longueur</t>
  </si>
  <si>
    <t>javelot</t>
  </si>
  <si>
    <t>1000M</t>
  </si>
  <si>
    <t>point</t>
  </si>
  <si>
    <t>TOTAL</t>
  </si>
  <si>
    <t>Nom</t>
  </si>
  <si>
    <t>prénom</t>
  </si>
  <si>
    <t>Benjamins</t>
  </si>
  <si>
    <t>Minimes</t>
  </si>
  <si>
    <t>Javelot</t>
  </si>
  <si>
    <t>50m</t>
  </si>
  <si>
    <t>Point</t>
  </si>
  <si>
    <t>Benjamines filles</t>
  </si>
  <si>
    <t>Benjamins Garçons</t>
  </si>
  <si>
    <t>Minines filles</t>
  </si>
  <si>
    <t>80m</t>
  </si>
  <si>
    <t>`28,29</t>
  </si>
  <si>
    <t>Minimes Garçons</t>
  </si>
  <si>
    <t>`53,90</t>
  </si>
  <si>
    <t>`35,63</t>
  </si>
  <si>
    <t>2§,39</t>
  </si>
  <si>
    <t>1§,22</t>
  </si>
  <si>
    <t>1",34</t>
  </si>
  <si>
    <t>AH SHA</t>
  </si>
  <si>
    <t>Mataiki</t>
  </si>
  <si>
    <t>8"22</t>
  </si>
  <si>
    <t>TAIRUA</t>
  </si>
  <si>
    <t>TOHIAKI</t>
  </si>
  <si>
    <t>FAATUA</t>
  </si>
  <si>
    <t>BONNO</t>
  </si>
  <si>
    <t>OTOMIMI</t>
  </si>
  <si>
    <t>TETOHU</t>
  </si>
  <si>
    <t>SANTOS</t>
  </si>
  <si>
    <t>SEXE</t>
  </si>
  <si>
    <t>Tahiri</t>
  </si>
  <si>
    <t>Hatutii</t>
  </si>
  <si>
    <t>Jordan</t>
  </si>
  <si>
    <t>Aloyse</t>
  </si>
  <si>
    <t>Kevaii</t>
  </si>
  <si>
    <t>Joackim</t>
  </si>
  <si>
    <t>Taaroa</t>
  </si>
  <si>
    <t>F</t>
  </si>
  <si>
    <t>Rosalie</t>
  </si>
  <si>
    <t>8"27</t>
  </si>
  <si>
    <t>9"04</t>
  </si>
  <si>
    <t>9"20</t>
  </si>
  <si>
    <t>8"83</t>
  </si>
  <si>
    <t>8"42</t>
  </si>
  <si>
    <t>8"95</t>
  </si>
  <si>
    <t>9"79</t>
  </si>
  <si>
    <t>8"68</t>
  </si>
  <si>
    <t>2m60</t>
  </si>
  <si>
    <t>3m00</t>
  </si>
  <si>
    <t>2m80</t>
  </si>
  <si>
    <t>1m80</t>
  </si>
  <si>
    <t>2m30</t>
  </si>
  <si>
    <t>1m50</t>
  </si>
  <si>
    <t>2m70</t>
  </si>
  <si>
    <t>2m20</t>
  </si>
  <si>
    <t>Equipe 1</t>
  </si>
  <si>
    <t>Equipe 2</t>
  </si>
  <si>
    <t>Sexe</t>
  </si>
  <si>
    <t>COURTOT</t>
  </si>
  <si>
    <t>Mauiki</t>
  </si>
  <si>
    <t>Nestor</t>
  </si>
  <si>
    <t>Nohokanui</t>
  </si>
  <si>
    <t>Louis</t>
  </si>
  <si>
    <t>Lucien</t>
  </si>
  <si>
    <t>Justine</t>
  </si>
  <si>
    <t>Teuia</t>
  </si>
  <si>
    <t>Rosario</t>
  </si>
  <si>
    <t>Tahia</t>
  </si>
  <si>
    <t>Prudence</t>
  </si>
  <si>
    <t>10"05</t>
  </si>
  <si>
    <t>13"10</t>
  </si>
  <si>
    <t>12"84</t>
  </si>
  <si>
    <t>13"50</t>
  </si>
  <si>
    <t>10"21</t>
  </si>
  <si>
    <t>14"15</t>
  </si>
  <si>
    <t>17"21</t>
  </si>
  <si>
    <t>12"43</t>
  </si>
  <si>
    <t>12"34</t>
  </si>
  <si>
    <t>12"30</t>
  </si>
  <si>
    <t>4m00</t>
  </si>
  <si>
    <t>3m10</t>
  </si>
  <si>
    <t>2m10</t>
  </si>
  <si>
    <t>3m50</t>
  </si>
  <si>
    <t>3m80</t>
  </si>
  <si>
    <t>3m30</t>
  </si>
  <si>
    <t>1m90</t>
  </si>
  <si>
    <t>3m20</t>
  </si>
  <si>
    <t>EQUIPE 1</t>
  </si>
  <si>
    <t>EQUIPE 2</t>
  </si>
  <si>
    <t>AH-SHA</t>
  </si>
  <si>
    <t>TEIKIHAA</t>
  </si>
  <si>
    <t>PAHUATINI</t>
  </si>
  <si>
    <t>TEPU</t>
  </si>
  <si>
    <t>HAITI</t>
  </si>
  <si>
    <t>Keaha</t>
  </si>
  <si>
    <t>7"11</t>
  </si>
  <si>
    <t>4m10</t>
  </si>
  <si>
    <t>Tamioho</t>
  </si>
  <si>
    <t>7"25</t>
  </si>
  <si>
    <t>4m30</t>
  </si>
  <si>
    <t>Toka Tea</t>
  </si>
  <si>
    <t>4m25</t>
  </si>
  <si>
    <t>6"95</t>
  </si>
  <si>
    <t>Tehetu</t>
  </si>
  <si>
    <t>3m90</t>
  </si>
  <si>
    <t>7"42</t>
  </si>
  <si>
    <t>Heiaki</t>
  </si>
  <si>
    <t>4m60</t>
  </si>
  <si>
    <t>6"97</t>
  </si>
  <si>
    <t>Mohekapua</t>
  </si>
  <si>
    <t>4m90</t>
  </si>
  <si>
    <t>7"07</t>
  </si>
  <si>
    <t>Luna</t>
  </si>
  <si>
    <t>3m70</t>
  </si>
  <si>
    <t>7"71</t>
  </si>
  <si>
    <t>3m40</t>
  </si>
  <si>
    <t>Meheani</t>
  </si>
  <si>
    <t>Hiu</t>
  </si>
  <si>
    <t>Ethan</t>
  </si>
  <si>
    <t>3m82</t>
  </si>
  <si>
    <t>7"57</t>
  </si>
  <si>
    <t>7"48</t>
  </si>
  <si>
    <t>Miti</t>
  </si>
  <si>
    <t>HIKUTINI</t>
  </si>
  <si>
    <t>Maguy</t>
  </si>
  <si>
    <t xml:space="preserve">KOMOE </t>
  </si>
  <si>
    <t>Soloya</t>
  </si>
  <si>
    <t>KAIHIA</t>
  </si>
  <si>
    <t>Huiotei</t>
  </si>
  <si>
    <t>AKA</t>
  </si>
  <si>
    <t>Tuaki</t>
  </si>
  <si>
    <t>Puke Wilfried</t>
  </si>
  <si>
    <t>KOHUMOETINI</t>
  </si>
  <si>
    <t>Maua Rolland</t>
  </si>
  <si>
    <t>BRUNEAU</t>
  </si>
  <si>
    <t>Kena</t>
  </si>
  <si>
    <t>HUUTI</t>
  </si>
  <si>
    <t>Hautaki</t>
  </si>
  <si>
    <t>Teuutini</t>
  </si>
  <si>
    <t>3m72</t>
  </si>
  <si>
    <t>3m18</t>
  </si>
  <si>
    <t>3m55</t>
  </si>
  <si>
    <t>5m30</t>
  </si>
  <si>
    <t>4m70</t>
  </si>
  <si>
    <t>4m15</t>
  </si>
  <si>
    <t>4m28</t>
  </si>
  <si>
    <t>3m67</t>
  </si>
  <si>
    <t>12"00</t>
  </si>
  <si>
    <t>13"06</t>
  </si>
  <si>
    <t>12"12</t>
  </si>
  <si>
    <t>10"50</t>
  </si>
  <si>
    <t>11"92</t>
  </si>
  <si>
    <t>10"80</t>
  </si>
  <si>
    <t>11"16</t>
  </si>
  <si>
    <t>10"94</t>
  </si>
  <si>
    <t>11"54</t>
  </si>
  <si>
    <t>Cadet Garçons</t>
  </si>
  <si>
    <t>Tumea</t>
  </si>
  <si>
    <t>Edwin</t>
  </si>
  <si>
    <t>Teikinui</t>
  </si>
  <si>
    <t>Manoa</t>
  </si>
  <si>
    <t>Leila</t>
  </si>
  <si>
    <t>6'85</t>
  </si>
  <si>
    <t>7'76</t>
  </si>
  <si>
    <t>7'56</t>
  </si>
  <si>
    <t>7'25</t>
  </si>
  <si>
    <t>7"63</t>
  </si>
  <si>
    <t>Taniava</t>
  </si>
  <si>
    <t>10'22</t>
  </si>
  <si>
    <t>Tony</t>
  </si>
  <si>
    <t>10'51</t>
  </si>
  <si>
    <t>Anito</t>
  </si>
  <si>
    <t>10'65</t>
  </si>
  <si>
    <t>Tekiita</t>
  </si>
  <si>
    <t>11'90</t>
  </si>
  <si>
    <t>G</t>
  </si>
  <si>
    <t>Raissa</t>
  </si>
  <si>
    <t>Tevai</t>
  </si>
  <si>
    <t>Umuani</t>
  </si>
  <si>
    <t>Brigitte</t>
  </si>
  <si>
    <t>12'15</t>
  </si>
  <si>
    <t>13'28</t>
  </si>
  <si>
    <t>15'71</t>
  </si>
  <si>
    <t xml:space="preserve">50m </t>
  </si>
  <si>
    <t>Longueur</t>
  </si>
  <si>
    <t>Cadets</t>
  </si>
  <si>
    <t>Autetua</t>
  </si>
  <si>
    <t>Hoata</t>
  </si>
  <si>
    <t>9'88</t>
  </si>
  <si>
    <t>11'42</t>
  </si>
  <si>
    <t xml:space="preserve">100m </t>
  </si>
  <si>
    <t xml:space="preserve">80m </t>
  </si>
  <si>
    <t>clg UA POU</t>
  </si>
  <si>
    <t>4m85</t>
  </si>
  <si>
    <t>COURTOT Mauiki</t>
  </si>
  <si>
    <t>Clg Sainte Anne HIVA OA</t>
  </si>
  <si>
    <t>Clg Taiohae NUKU HIVA</t>
  </si>
  <si>
    <t>12"</t>
  </si>
  <si>
    <t>TAMAHAHE  Miti</t>
  </si>
  <si>
    <t>6"85</t>
  </si>
  <si>
    <t>KAIHIA Huiotei</t>
  </si>
  <si>
    <t xml:space="preserve">BARSINAS </t>
  </si>
  <si>
    <t xml:space="preserve">BENJAMINS </t>
  </si>
  <si>
    <t xml:space="preserve"> </t>
  </si>
  <si>
    <t>Clg Taiohae</t>
  </si>
  <si>
    <t>MINIMES</t>
  </si>
  <si>
    <t>POINTS</t>
  </si>
  <si>
    <t xml:space="preserve"> Benjamins Garçons</t>
  </si>
  <si>
    <t>1ER</t>
  </si>
  <si>
    <t>2ÈME</t>
  </si>
  <si>
    <t>3ÈME</t>
  </si>
  <si>
    <t>TETOHU Kevaii</t>
  </si>
  <si>
    <t>Minimes Filles</t>
  </si>
  <si>
    <t>2ème</t>
  </si>
  <si>
    <t>3ème</t>
  </si>
  <si>
    <t>4ème</t>
  </si>
  <si>
    <t>5ème</t>
  </si>
  <si>
    <t>6ème</t>
  </si>
  <si>
    <t>1er</t>
  </si>
  <si>
    <t>Clg UA POU</t>
  </si>
  <si>
    <r>
      <t xml:space="preserve"> </t>
    </r>
    <r>
      <rPr>
        <b/>
        <u/>
        <sz val="14"/>
        <color theme="1"/>
        <rFont val="Calibri (Corps)"/>
      </rPr>
      <t xml:space="preserve">Benjamines </t>
    </r>
  </si>
  <si>
    <r>
      <rPr>
        <b/>
        <u/>
        <sz val="16"/>
        <color theme="1"/>
        <rFont val="Calibri (Corps)"/>
      </rPr>
      <t>RECORDS DES MARQUISES</t>
    </r>
    <r>
      <rPr>
        <b/>
        <sz val="16"/>
        <color theme="1"/>
        <rFont val="Calibri"/>
        <family val="2"/>
        <scheme val="minor"/>
      </rPr>
      <t xml:space="preserve"> </t>
    </r>
  </si>
  <si>
    <t>Records Benjamins Garçons</t>
  </si>
  <si>
    <t xml:space="preserve">Records Benjamines </t>
  </si>
  <si>
    <t>Records Mimimes Garçons</t>
  </si>
  <si>
    <t>Records Mimimes Filles</t>
  </si>
  <si>
    <t>Records Cadets Garçons</t>
  </si>
  <si>
    <t>TAHA</t>
  </si>
  <si>
    <t>TEIKITEEPUPUNI</t>
  </si>
  <si>
    <t>TIMAU</t>
  </si>
  <si>
    <t>SCALLAMERA</t>
  </si>
  <si>
    <t>PAVAOUAU</t>
  </si>
  <si>
    <t>BARSINAS</t>
  </si>
  <si>
    <t>RAIHAUTI</t>
  </si>
  <si>
    <t>SIEGEL</t>
  </si>
  <si>
    <t>PATU</t>
  </si>
  <si>
    <t>TUOHE</t>
  </si>
  <si>
    <t>TAMATAI</t>
  </si>
  <si>
    <t>LY</t>
  </si>
  <si>
    <t>Tepootu </t>
  </si>
  <si>
    <t>MATUUNUI</t>
  </si>
  <si>
    <t>FULLER</t>
  </si>
  <si>
    <t>TEIKIHOKATOUA</t>
  </si>
  <si>
    <t>TAMARII</t>
  </si>
  <si>
    <t>Tyron</t>
  </si>
  <si>
    <t>19 m</t>
  </si>
  <si>
    <t>3'41</t>
  </si>
  <si>
    <t>7,5m</t>
  </si>
  <si>
    <t>/</t>
  </si>
  <si>
    <t>9m</t>
  </si>
  <si>
    <t>5'54</t>
  </si>
  <si>
    <t>5'58</t>
  </si>
  <si>
    <t>12,5m</t>
  </si>
  <si>
    <t>5'42</t>
  </si>
  <si>
    <t>16m</t>
  </si>
  <si>
    <t>4'47</t>
  </si>
  <si>
    <t>4'10</t>
  </si>
  <si>
    <t>17 m</t>
  </si>
  <si>
    <t>21m</t>
  </si>
  <si>
    <t xml:space="preserve">PAHUATINI </t>
  </si>
  <si>
    <t>Tommy</t>
  </si>
  <si>
    <t>TEIKITOHE</t>
  </si>
  <si>
    <t>Orentz</t>
  </si>
  <si>
    <t>4'30</t>
  </si>
  <si>
    <t>3'49</t>
  </si>
  <si>
    <t>38m</t>
  </si>
  <si>
    <t>20m</t>
  </si>
  <si>
    <t>17,5m</t>
  </si>
  <si>
    <t>27m</t>
  </si>
  <si>
    <t>3'52</t>
  </si>
  <si>
    <t>Yoann</t>
  </si>
  <si>
    <t>3'54</t>
  </si>
  <si>
    <t>Teaki</t>
  </si>
  <si>
    <t>29m</t>
  </si>
  <si>
    <t>28,5m</t>
  </si>
  <si>
    <t>3'29</t>
  </si>
  <si>
    <t>Equipe 3</t>
  </si>
  <si>
    <t>EQUIPE 3</t>
  </si>
  <si>
    <t>Clg Sainte anne HIVA OA</t>
  </si>
  <si>
    <t>Puke</t>
  </si>
  <si>
    <t>MITITAI</t>
  </si>
  <si>
    <t>Tuhei</t>
  </si>
  <si>
    <t>HOROI</t>
  </si>
  <si>
    <t>TEATO</t>
  </si>
  <si>
    <t>Tematakua</t>
  </si>
  <si>
    <t>Teimihau</t>
  </si>
  <si>
    <t>Clg Atuona</t>
  </si>
  <si>
    <t>19,5m</t>
  </si>
  <si>
    <t>4'36</t>
  </si>
  <si>
    <t>24m80</t>
  </si>
  <si>
    <t>26m05</t>
  </si>
  <si>
    <t>4'20</t>
  </si>
  <si>
    <t>MATOHI</t>
  </si>
  <si>
    <t>21m90</t>
  </si>
  <si>
    <t>4'56</t>
  </si>
  <si>
    <t>AH-LO</t>
  </si>
  <si>
    <t>32m40</t>
  </si>
  <si>
    <t>5'30</t>
  </si>
  <si>
    <t>30m25</t>
  </si>
  <si>
    <t>4'12</t>
  </si>
  <si>
    <t>36m45</t>
  </si>
  <si>
    <t>CHEBRET</t>
  </si>
  <si>
    <t>Kohu</t>
  </si>
  <si>
    <t>30m30</t>
  </si>
  <si>
    <t>5'22</t>
  </si>
  <si>
    <t>29m16</t>
  </si>
  <si>
    <t>4'08</t>
  </si>
  <si>
    <t>TAMARII Tyron</t>
  </si>
  <si>
    <t>KOHUMOETINI Meheani</t>
  </si>
  <si>
    <t>TIMAU Leila</t>
  </si>
  <si>
    <t>TEIKIHOKATOUA Mohekapua</t>
  </si>
  <si>
    <t xml:space="preserve"> TAHA Tumea</t>
  </si>
  <si>
    <t>19m50</t>
  </si>
  <si>
    <t>Meilleur Athlète  sur les  4 épreuves</t>
  </si>
  <si>
    <t>OHOTOUA</t>
  </si>
  <si>
    <t>OHOTOUA Tamahio</t>
  </si>
  <si>
    <t xml:space="preserve"> AKA Heiaki</t>
  </si>
  <si>
    <t xml:space="preserve">TEMAHAHE </t>
  </si>
  <si>
    <t>24m05</t>
  </si>
  <si>
    <t>5'00</t>
  </si>
  <si>
    <t>33m20</t>
  </si>
  <si>
    <t>30m05</t>
  </si>
  <si>
    <t>27m67</t>
  </si>
  <si>
    <t>6'30</t>
  </si>
  <si>
    <t>21m10</t>
  </si>
  <si>
    <t>5'16</t>
  </si>
  <si>
    <t>38m80</t>
  </si>
  <si>
    <t>3'55</t>
  </si>
  <si>
    <t>33m65</t>
  </si>
  <si>
    <t>4'14</t>
  </si>
  <si>
    <t>31m15</t>
  </si>
  <si>
    <t>4'05</t>
  </si>
  <si>
    <t>41m75</t>
  </si>
  <si>
    <t>HIKUTINI Maguy</t>
  </si>
  <si>
    <t>27m76</t>
  </si>
  <si>
    <t>TEIKITOHE Teaki</t>
  </si>
  <si>
    <t xml:space="preserve"> FULLER Autetua</t>
  </si>
  <si>
    <t>KOHUMOETINI Rolland</t>
  </si>
  <si>
    <t xml:space="preserve">Records Cadettes Filles </t>
  </si>
  <si>
    <t>7'17</t>
  </si>
  <si>
    <t>3'43</t>
  </si>
  <si>
    <t xml:space="preserve"> TIMAU LEILA</t>
  </si>
  <si>
    <t>Rimino</t>
  </si>
  <si>
    <t>8’25</t>
  </si>
  <si>
    <t>5’01</t>
  </si>
  <si>
    <t>8’94</t>
  </si>
  <si>
    <t>4’52</t>
  </si>
  <si>
    <t>8’51</t>
  </si>
  <si>
    <t>X</t>
  </si>
  <si>
    <t>4’27</t>
  </si>
  <si>
    <t>7’73</t>
  </si>
  <si>
    <t>ROHI</t>
  </si>
  <si>
    <t>Poe</t>
  </si>
  <si>
    <t>4’14</t>
  </si>
  <si>
    <t>9’50</t>
  </si>
  <si>
    <t>KAMIA</t>
  </si>
  <si>
    <t xml:space="preserve">Alexis </t>
  </si>
  <si>
    <t>3’59</t>
  </si>
  <si>
    <t>HUTAOUOHO</t>
  </si>
  <si>
    <t xml:space="preserve">Kuhi </t>
  </si>
  <si>
    <t>3’40</t>
  </si>
  <si>
    <t>Meihano</t>
  </si>
  <si>
    <t>6’14</t>
  </si>
  <si>
    <t>MENDIOLA</t>
  </si>
  <si>
    <t xml:space="preserve">Teiki </t>
  </si>
  <si>
    <t>3’44</t>
  </si>
  <si>
    <t>TEPAHAGA</t>
  </si>
  <si>
    <t>Rooteairii</t>
  </si>
  <si>
    <t>LELONG</t>
  </si>
  <si>
    <t>Temeio</t>
  </si>
  <si>
    <t>TEIEFITU</t>
  </si>
  <si>
    <t>Tana</t>
  </si>
  <si>
    <t>3’45</t>
  </si>
  <si>
    <t>TEIKIHAKAUPOKO</t>
  </si>
  <si>
    <t xml:space="preserve">Aniata </t>
  </si>
  <si>
    <t>7’11</t>
  </si>
  <si>
    <t>23m20</t>
  </si>
  <si>
    <t>4'11</t>
  </si>
  <si>
    <t>20m53</t>
  </si>
  <si>
    <t>4'04</t>
  </si>
  <si>
    <t>18m32</t>
  </si>
  <si>
    <t>20m80</t>
  </si>
  <si>
    <t>4'44</t>
  </si>
  <si>
    <t>Mateo</t>
  </si>
  <si>
    <t>25m53</t>
  </si>
  <si>
    <t>4'59</t>
  </si>
  <si>
    <t>EPETAHUI</t>
  </si>
  <si>
    <t>Ttehia</t>
  </si>
  <si>
    <t>11m12</t>
  </si>
  <si>
    <t>5'12</t>
  </si>
  <si>
    <t>Classement par Equipe</t>
  </si>
  <si>
    <t>7ème</t>
  </si>
  <si>
    <t>8ème</t>
  </si>
  <si>
    <t>21m20</t>
  </si>
  <si>
    <t>35m30</t>
  </si>
  <si>
    <t>3'57</t>
  </si>
  <si>
    <t>22m34</t>
  </si>
  <si>
    <t>26m</t>
  </si>
  <si>
    <t>5'17</t>
  </si>
  <si>
    <t>15m44</t>
  </si>
  <si>
    <t>5'41</t>
  </si>
  <si>
    <t>12m63</t>
  </si>
  <si>
    <t>6'21</t>
  </si>
  <si>
    <t>11m75</t>
  </si>
  <si>
    <t>7'12</t>
  </si>
  <si>
    <t>Vaihiki</t>
  </si>
  <si>
    <t>14m33</t>
  </si>
  <si>
    <t>5'35</t>
  </si>
  <si>
    <t>NaKEAETOU </t>
  </si>
  <si>
    <t>Stanislas</t>
  </si>
  <si>
    <t>      G</t>
  </si>
  <si>
    <t>22m</t>
  </si>
  <si>
    <t>36m30</t>
  </si>
  <si>
    <t>25m</t>
  </si>
  <si>
    <t>4'33</t>
  </si>
  <si>
    <t>VAIHO </t>
  </si>
  <si>
    <t>Mahinatea</t>
  </si>
  <si>
    <t>TUHAKA</t>
  </si>
  <si>
    <t>25m40</t>
  </si>
  <si>
    <t>FULLER Autetua</t>
  </si>
  <si>
    <t>CADETS</t>
  </si>
  <si>
    <t xml:space="preserve"> PATU Raissa</t>
  </si>
  <si>
    <t>AKA Tuaki</t>
  </si>
  <si>
    <t>SIEGEL Thony</t>
  </si>
  <si>
    <t>7'11</t>
  </si>
  <si>
    <t xml:space="preserve">TEIKIHAKAUPOKO Aniata </t>
  </si>
  <si>
    <t>1500M</t>
  </si>
  <si>
    <t>9"88</t>
  </si>
  <si>
    <t>Clg Ua Pou</t>
  </si>
  <si>
    <t>9ème</t>
  </si>
  <si>
    <t>Résultats  du Challenge Athlétisme Marquise</t>
  </si>
  <si>
    <t>3'41"</t>
  </si>
  <si>
    <t>4'36"</t>
  </si>
  <si>
    <t>3'29"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</si>
</sst>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 (Corps)"/>
    </font>
    <font>
      <b/>
      <u/>
      <sz val="16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6"/>
      <color theme="1"/>
      <name val="Calibri (Corps)"/>
    </font>
    <font>
      <sz val="11"/>
      <color indexed="8"/>
      <name val="Helvetica Neue"/>
      <family val="2"/>
    </font>
    <font>
      <b/>
      <sz val="11"/>
      <color indexed="8"/>
      <name val="Helvetica Neue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auto="1"/>
      </patternFill>
    </fill>
    <fill>
      <patternFill patternType="solid">
        <fgColor theme="2" tint="-0.24994659260841701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2" tint="-9.9948118533890809E-2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10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0" fillId="0" borderId="1" xfId="0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1" xfId="0" quotePrefix="1" applyNumberForma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6" xfId="0" applyFont="1" applyBorder="1"/>
    <xf numFmtId="0" fontId="1" fillId="0" borderId="2" xfId="0" applyFont="1" applyBorder="1"/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6" xfId="0" applyBorder="1"/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17" xfId="0" applyBorder="1"/>
    <xf numFmtId="0" fontId="0" fillId="0" borderId="24" xfId="0" applyBorder="1"/>
    <xf numFmtId="0" fontId="1" fillId="0" borderId="25" xfId="0" applyFont="1" applyBorder="1"/>
    <xf numFmtId="0" fontId="0" fillId="0" borderId="18" xfId="0" applyBorder="1"/>
    <xf numFmtId="0" fontId="0" fillId="0" borderId="13" xfId="0" applyBorder="1"/>
    <xf numFmtId="0" fontId="1" fillId="0" borderId="4" xfId="0" applyFont="1" applyBorder="1"/>
    <xf numFmtId="0" fontId="1" fillId="0" borderId="28" xfId="0" applyFont="1" applyBorder="1"/>
    <xf numFmtId="0" fontId="1" fillId="0" borderId="5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9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6" xfId="0" applyBorder="1"/>
    <xf numFmtId="0" fontId="0" fillId="0" borderId="21" xfId="0" applyBorder="1"/>
    <xf numFmtId="0" fontId="0" fillId="0" borderId="2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0" xfId="0" applyFont="1" applyBorder="1"/>
    <xf numFmtId="0" fontId="1" fillId="0" borderId="31" xfId="0" applyFont="1" applyBorder="1"/>
    <xf numFmtId="0" fontId="0" fillId="0" borderId="6" xfId="0" applyFont="1" applyBorder="1"/>
    <xf numFmtId="0" fontId="0" fillId="0" borderId="15" xfId="0" applyFont="1" applyBorder="1"/>
    <xf numFmtId="0" fontId="0" fillId="0" borderId="32" xfId="0" applyFont="1" applyBorder="1"/>
    <xf numFmtId="0" fontId="0" fillId="0" borderId="28" xfId="0" applyBorder="1"/>
    <xf numFmtId="0" fontId="0" fillId="0" borderId="31" xfId="0" applyFont="1" applyBorder="1"/>
    <xf numFmtId="0" fontId="0" fillId="0" borderId="10" xfId="0" applyFont="1" applyBorder="1"/>
    <xf numFmtId="0" fontId="0" fillId="0" borderId="11" xfId="0" applyFont="1" applyBorder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0" fillId="0" borderId="33" xfId="0" applyBorder="1"/>
    <xf numFmtId="0" fontId="0" fillId="0" borderId="34" xfId="0" applyBorder="1"/>
    <xf numFmtId="0" fontId="0" fillId="2" borderId="8" xfId="0" applyFill="1" applyBorder="1"/>
    <xf numFmtId="0" fontId="0" fillId="2" borderId="9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18" xfId="0" applyFill="1" applyBorder="1"/>
    <xf numFmtId="0" fontId="0" fillId="3" borderId="13" xfId="0" applyFill="1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3" xfId="0" applyBorder="1"/>
    <xf numFmtId="0" fontId="0" fillId="0" borderId="36" xfId="0" applyFont="1" applyBorder="1"/>
    <xf numFmtId="0" fontId="0" fillId="3" borderId="23" xfId="0" applyFill="1" applyBorder="1"/>
    <xf numFmtId="0" fontId="0" fillId="3" borderId="24" xfId="0" applyFill="1" applyBorder="1"/>
    <xf numFmtId="0" fontId="1" fillId="0" borderId="9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0" borderId="8" xfId="0" applyFont="1" applyBorder="1"/>
    <xf numFmtId="0" fontId="1" fillId="0" borderId="29" xfId="0" applyFont="1" applyBorder="1"/>
    <xf numFmtId="0" fontId="0" fillId="3" borderId="4" xfId="0" applyFill="1" applyBorder="1"/>
    <xf numFmtId="0" fontId="0" fillId="3" borderId="5" xfId="0" applyFill="1" applyBorder="1" applyAlignment="1">
      <alignment horizontal="center"/>
    </xf>
    <xf numFmtId="0" fontId="0" fillId="3" borderId="5" xfId="0" applyFill="1" applyBorder="1"/>
    <xf numFmtId="0" fontId="1" fillId="0" borderId="32" xfId="0" applyFont="1" applyBorder="1"/>
    <xf numFmtId="0" fontId="0" fillId="0" borderId="15" xfId="0" applyBorder="1"/>
    <xf numFmtId="0" fontId="0" fillId="0" borderId="12" xfId="0" applyFont="1" applyBorder="1"/>
    <xf numFmtId="0" fontId="0" fillId="0" borderId="0" xfId="0" applyAlignment="1"/>
    <xf numFmtId="0" fontId="0" fillId="0" borderId="41" xfId="0" applyBorder="1" applyAlignment="1">
      <alignment horizontal="center"/>
    </xf>
    <xf numFmtId="0" fontId="0" fillId="0" borderId="10" xfId="0" applyBorder="1"/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21" xfId="0" applyFont="1" applyBorder="1"/>
    <xf numFmtId="0" fontId="1" fillId="3" borderId="18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1" fillId="0" borderId="34" xfId="0" applyFont="1" applyBorder="1"/>
    <xf numFmtId="0" fontId="1" fillId="0" borderId="44" xfId="0" applyFont="1" applyBorder="1" applyAlignment="1">
      <alignment horizontal="center"/>
    </xf>
    <xf numFmtId="0" fontId="1" fillId="0" borderId="33" xfId="0" applyFont="1" applyBorder="1"/>
    <xf numFmtId="49" fontId="14" fillId="4" borderId="37" xfId="0" applyNumberFormat="1" applyFont="1" applyFill="1" applyBorder="1" applyAlignment="1">
      <alignment horizontal="left"/>
    </xf>
    <xf numFmtId="49" fontId="0" fillId="4" borderId="37" xfId="0" applyNumberFormat="1" applyFill="1" applyBorder="1"/>
    <xf numFmtId="49" fontId="16" fillId="4" borderId="46" xfId="0" applyNumberFormat="1" applyFont="1" applyFill="1" applyBorder="1" applyAlignment="1">
      <alignment horizontal="center"/>
    </xf>
    <xf numFmtId="49" fontId="16" fillId="4" borderId="38" xfId="0" applyNumberFormat="1" applyFont="1" applyFill="1" applyBorder="1" applyAlignment="1">
      <alignment horizontal="center"/>
    </xf>
    <xf numFmtId="0" fontId="16" fillId="4" borderId="46" xfId="0" applyFont="1" applyFill="1" applyBorder="1" applyAlignment="1">
      <alignment horizontal="center"/>
    </xf>
    <xf numFmtId="0" fontId="16" fillId="4" borderId="38" xfId="0" applyFont="1" applyFill="1" applyBorder="1" applyAlignment="1">
      <alignment horizontal="center"/>
    </xf>
    <xf numFmtId="0" fontId="0" fillId="4" borderId="38" xfId="0" applyFill="1" applyBorder="1"/>
    <xf numFmtId="0" fontId="0" fillId="4" borderId="46" xfId="0" applyFill="1" applyBorder="1"/>
    <xf numFmtId="49" fontId="0" fillId="4" borderId="38" xfId="0" applyNumberFormat="1" applyFill="1" applyBorder="1"/>
    <xf numFmtId="0" fontId="16" fillId="4" borderId="47" xfId="0" applyFont="1" applyFill="1" applyBorder="1" applyAlignment="1">
      <alignment horizontal="center"/>
    </xf>
    <xf numFmtId="49" fontId="16" fillId="4" borderId="43" xfId="0" applyNumberFormat="1" applyFont="1" applyFill="1" applyBorder="1" applyAlignment="1">
      <alignment horizontal="center"/>
    </xf>
    <xf numFmtId="0" fontId="16" fillId="4" borderId="48" xfId="0" applyFont="1" applyFill="1" applyBorder="1" applyAlignment="1">
      <alignment horizontal="center"/>
    </xf>
    <xf numFmtId="0" fontId="16" fillId="4" borderId="43" xfId="0" applyFont="1" applyFill="1" applyBorder="1" applyAlignment="1">
      <alignment horizontal="center"/>
    </xf>
    <xf numFmtId="0" fontId="0" fillId="4" borderId="48" xfId="0" applyFill="1" applyBorder="1"/>
    <xf numFmtId="0" fontId="16" fillId="4" borderId="49" xfId="0" applyFont="1" applyFill="1" applyBorder="1" applyAlignment="1">
      <alignment horizontal="center"/>
    </xf>
    <xf numFmtId="0" fontId="16" fillId="4" borderId="50" xfId="0" applyFont="1" applyFill="1" applyBorder="1" applyAlignment="1">
      <alignment horizontal="center"/>
    </xf>
    <xf numFmtId="0" fontId="0" fillId="4" borderId="40" xfId="0" applyFill="1" applyBorder="1"/>
    <xf numFmtId="0" fontId="0" fillId="4" borderId="50" xfId="0" applyFill="1" applyBorder="1"/>
    <xf numFmtId="0" fontId="16" fillId="4" borderId="51" xfId="0" applyFont="1" applyFill="1" applyBorder="1" applyAlignment="1">
      <alignment horizontal="center"/>
    </xf>
    <xf numFmtId="49" fontId="15" fillId="4" borderId="42" xfId="0" applyNumberFormat="1" applyFont="1" applyFill="1" applyBorder="1" applyAlignment="1">
      <alignment horizontal="left"/>
    </xf>
    <xf numFmtId="49" fontId="1" fillId="4" borderId="42" xfId="0" applyNumberFormat="1" applyFont="1" applyFill="1" applyBorder="1"/>
    <xf numFmtId="49" fontId="17" fillId="4" borderId="48" xfId="0" applyNumberFormat="1" applyFont="1" applyFill="1" applyBorder="1" applyAlignment="1">
      <alignment horizontal="center"/>
    </xf>
    <xf numFmtId="49" fontId="17" fillId="4" borderId="43" xfId="0" applyNumberFormat="1" applyFont="1" applyFill="1" applyBorder="1" applyAlignment="1">
      <alignment horizontal="center"/>
    </xf>
    <xf numFmtId="0" fontId="17" fillId="4" borderId="48" xfId="0" applyFont="1" applyFill="1" applyBorder="1" applyAlignment="1">
      <alignment horizontal="center"/>
    </xf>
    <xf numFmtId="0" fontId="17" fillId="4" borderId="43" xfId="0" applyFont="1" applyFill="1" applyBorder="1" applyAlignment="1">
      <alignment horizontal="center"/>
    </xf>
    <xf numFmtId="49" fontId="15" fillId="4" borderId="37" xfId="0" applyNumberFormat="1" applyFont="1" applyFill="1" applyBorder="1" applyAlignment="1">
      <alignment horizontal="left"/>
    </xf>
    <xf numFmtId="49" fontId="1" fillId="4" borderId="37" xfId="0" applyNumberFormat="1" applyFont="1" applyFill="1" applyBorder="1"/>
    <xf numFmtId="49" fontId="17" fillId="4" borderId="46" xfId="0" applyNumberFormat="1" applyFont="1" applyFill="1" applyBorder="1" applyAlignment="1">
      <alignment horizontal="center"/>
    </xf>
    <xf numFmtId="0" fontId="1" fillId="4" borderId="38" xfId="0" applyFont="1" applyFill="1" applyBorder="1"/>
    <xf numFmtId="49" fontId="1" fillId="4" borderId="40" xfId="0" applyNumberFormat="1" applyFont="1" applyFill="1" applyBorder="1"/>
    <xf numFmtId="49" fontId="15" fillId="4" borderId="39" xfId="0" applyNumberFormat="1" applyFont="1" applyFill="1" applyBorder="1" applyAlignment="1">
      <alignment horizontal="left"/>
    </xf>
    <xf numFmtId="49" fontId="1" fillId="4" borderId="39" xfId="0" applyNumberFormat="1" applyFont="1" applyFill="1" applyBorder="1"/>
    <xf numFmtId="49" fontId="17" fillId="4" borderId="50" xfId="0" applyNumberFormat="1" applyFont="1" applyFill="1" applyBorder="1" applyAlignment="1">
      <alignment horizontal="center"/>
    </xf>
    <xf numFmtId="49" fontId="0" fillId="4" borderId="46" xfId="0" applyNumberFormat="1" applyFill="1" applyBorder="1"/>
    <xf numFmtId="49" fontId="0" fillId="4" borderId="52" xfId="0" applyNumberFormat="1" applyFill="1" applyBorder="1"/>
    <xf numFmtId="49" fontId="0" fillId="4" borderId="53" xfId="0" applyNumberFormat="1" applyFill="1" applyBorder="1"/>
    <xf numFmtId="49" fontId="0" fillId="4" borderId="54" xfId="0" applyNumberFormat="1" applyFill="1" applyBorder="1"/>
    <xf numFmtId="49" fontId="16" fillId="4" borderId="37" xfId="0" applyNumberFormat="1" applyFont="1" applyFill="1" applyBorder="1" applyAlignment="1">
      <alignment horizontal="left"/>
    </xf>
    <xf numFmtId="0" fontId="0" fillId="4" borderId="37" xfId="0" applyFill="1" applyBorder="1"/>
    <xf numFmtId="0" fontId="0" fillId="4" borderId="55" xfId="0" applyFill="1" applyBorder="1"/>
    <xf numFmtId="0" fontId="0" fillId="4" borderId="56" xfId="0" applyFill="1" applyBorder="1"/>
    <xf numFmtId="0" fontId="0" fillId="4" borderId="57" xfId="0" applyFill="1" applyBorder="1"/>
    <xf numFmtId="0" fontId="17" fillId="4" borderId="58" xfId="0" applyFont="1" applyFill="1" applyBorder="1"/>
    <xf numFmtId="0" fontId="0" fillId="4" borderId="43" xfId="0" applyFill="1" applyBorder="1"/>
    <xf numFmtId="0" fontId="17" fillId="4" borderId="49" xfId="0" applyFont="1" applyFill="1" applyBorder="1" applyAlignment="1">
      <alignment horizontal="center"/>
    </xf>
    <xf numFmtId="0" fontId="0" fillId="4" borderId="39" xfId="0" applyFill="1" applyBorder="1"/>
    <xf numFmtId="0" fontId="16" fillId="4" borderId="39" xfId="0" applyFont="1" applyFill="1" applyBorder="1" applyAlignment="1">
      <alignment horizontal="left"/>
    </xf>
    <xf numFmtId="0" fontId="16" fillId="4" borderId="40" xfId="0" applyFont="1" applyFill="1" applyBorder="1" applyAlignment="1">
      <alignment horizontal="center"/>
    </xf>
    <xf numFmtId="0" fontId="17" fillId="4" borderId="59" xfId="0" applyFont="1" applyFill="1" applyBorder="1"/>
    <xf numFmtId="49" fontId="17" fillId="4" borderId="37" xfId="0" applyNumberFormat="1" applyFont="1" applyFill="1" applyBorder="1" applyAlignment="1">
      <alignment horizontal="left"/>
    </xf>
    <xf numFmtId="49" fontId="17" fillId="4" borderId="42" xfId="0" applyNumberFormat="1" applyFont="1" applyFill="1" applyBorder="1" applyAlignment="1">
      <alignment horizontal="left"/>
    </xf>
    <xf numFmtId="49" fontId="1" fillId="4" borderId="43" xfId="0" applyNumberFormat="1" applyFont="1" applyFill="1" applyBorder="1"/>
    <xf numFmtId="0" fontId="17" fillId="4" borderId="47" xfId="0" applyFont="1" applyFill="1" applyBorder="1" applyAlignment="1">
      <alignment horizontal="center"/>
    </xf>
    <xf numFmtId="49" fontId="18" fillId="4" borderId="37" xfId="0" applyNumberFormat="1" applyFont="1" applyFill="1" applyBorder="1" applyAlignment="1">
      <alignment horizontal="left" readingOrder="1"/>
    </xf>
    <xf numFmtId="49" fontId="17" fillId="3" borderId="38" xfId="0" applyNumberFormat="1" applyFont="1" applyFill="1" applyBorder="1" applyAlignment="1">
      <alignment horizontal="center"/>
    </xf>
    <xf numFmtId="0" fontId="17" fillId="3" borderId="46" xfId="0" applyFont="1" applyFill="1" applyBorder="1" applyAlignment="1">
      <alignment horizontal="center"/>
    </xf>
    <xf numFmtId="49" fontId="16" fillId="3" borderId="38" xfId="0" applyNumberFormat="1" applyFont="1" applyFill="1" applyBorder="1" applyAlignment="1">
      <alignment horizontal="center"/>
    </xf>
    <xf numFmtId="0" fontId="16" fillId="3" borderId="46" xfId="0" applyFont="1" applyFill="1" applyBorder="1" applyAlignment="1">
      <alignment horizontal="center"/>
    </xf>
    <xf numFmtId="49" fontId="17" fillId="3" borderId="43" xfId="0" applyNumberFormat="1" applyFont="1" applyFill="1" applyBorder="1" applyAlignment="1">
      <alignment horizontal="center"/>
    </xf>
    <xf numFmtId="0" fontId="17" fillId="3" borderId="48" xfId="0" applyFont="1" applyFill="1" applyBorder="1" applyAlignment="1">
      <alignment horizontal="center"/>
    </xf>
    <xf numFmtId="49" fontId="1" fillId="3" borderId="43" xfId="0" applyNumberFormat="1" applyFont="1" applyFill="1" applyBorder="1"/>
    <xf numFmtId="0" fontId="1" fillId="3" borderId="48" xfId="0" applyFont="1" applyFill="1" applyBorder="1"/>
    <xf numFmtId="49" fontId="0" fillId="3" borderId="38" xfId="0" applyNumberFormat="1" applyFill="1" applyBorder="1"/>
    <xf numFmtId="0" fontId="0" fillId="3" borderId="46" xfId="0" applyFill="1" applyBorder="1"/>
    <xf numFmtId="49" fontId="16" fillId="3" borderId="43" xfId="0" applyNumberFormat="1" applyFont="1" applyFill="1" applyBorder="1" applyAlignment="1">
      <alignment horizontal="center"/>
    </xf>
    <xf numFmtId="0" fontId="16" fillId="3" borderId="48" xfId="0" applyFont="1" applyFill="1" applyBorder="1" applyAlignment="1">
      <alignment horizontal="center"/>
    </xf>
    <xf numFmtId="49" fontId="0" fillId="3" borderId="43" xfId="0" applyNumberFormat="1" applyFill="1" applyBorder="1"/>
    <xf numFmtId="0" fontId="0" fillId="3" borderId="48" xfId="0" applyFill="1" applyBorder="1"/>
    <xf numFmtId="49" fontId="16" fillId="3" borderId="40" xfId="0" applyNumberFormat="1" applyFont="1" applyFill="1" applyBorder="1" applyAlignment="1">
      <alignment horizontal="center"/>
    </xf>
    <xf numFmtId="0" fontId="16" fillId="3" borderId="50" xfId="0" applyFont="1" applyFill="1" applyBorder="1" applyAlignment="1">
      <alignment horizontal="center"/>
    </xf>
    <xf numFmtId="0" fontId="0" fillId="0" borderId="60" xfId="0" applyBorder="1"/>
    <xf numFmtId="0" fontId="1" fillId="0" borderId="2" xfId="0" applyFon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/>
    <xf numFmtId="0" fontId="0" fillId="0" borderId="25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1" fillId="0" borderId="26" xfId="0" applyFont="1" applyBorder="1"/>
    <xf numFmtId="0" fontId="1" fillId="0" borderId="2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67" xfId="0" applyBorder="1"/>
    <xf numFmtId="0" fontId="0" fillId="0" borderId="68" xfId="0" applyBorder="1"/>
    <xf numFmtId="0" fontId="0" fillId="0" borderId="69" xfId="0" applyBorder="1"/>
    <xf numFmtId="0" fontId="0" fillId="0" borderId="62" xfId="0" applyBorder="1"/>
    <xf numFmtId="0" fontId="0" fillId="0" borderId="71" xfId="0" applyBorder="1"/>
    <xf numFmtId="0" fontId="0" fillId="0" borderId="72" xfId="0" applyBorder="1"/>
    <xf numFmtId="0" fontId="0" fillId="0" borderId="28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3" borderId="63" xfId="0" applyFill="1" applyBorder="1" applyAlignment="1">
      <alignment horizontal="center"/>
    </xf>
    <xf numFmtId="0" fontId="0" fillId="3" borderId="65" xfId="0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9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BB692-5F12-9E4B-9B01-3AD7C9F4DC3E}">
  <sheetPr>
    <pageSetUpPr fitToPage="1"/>
  </sheetPr>
  <dimension ref="A2:M42"/>
  <sheetViews>
    <sheetView workbookViewId="0">
      <selection activeCell="A2" sqref="A2:M36"/>
    </sheetView>
  </sheetViews>
  <sheetFormatPr baseColWidth="10" defaultRowHeight="16" x14ac:dyDescent="0.2"/>
  <cols>
    <col min="1" max="1" width="16.33203125" customWidth="1"/>
    <col min="2" max="2" width="14" customWidth="1"/>
    <col min="3" max="3" width="5.1640625" customWidth="1"/>
    <col min="4" max="4" width="6.33203125" customWidth="1"/>
    <col min="5" max="5" width="6" customWidth="1"/>
    <col min="6" max="6" width="8" customWidth="1"/>
    <col min="7" max="7" width="5.83203125" customWidth="1"/>
    <col min="8" max="8" width="6.5" customWidth="1"/>
    <col min="9" max="9" width="4.83203125" customWidth="1"/>
    <col min="10" max="10" width="7" customWidth="1"/>
    <col min="11" max="11" width="5.1640625" customWidth="1"/>
    <col min="12" max="12" width="7" customWidth="1"/>
  </cols>
  <sheetData>
    <row r="2" spans="1:13" ht="21" x14ac:dyDescent="0.25">
      <c r="B2" s="56" t="s">
        <v>435</v>
      </c>
    </row>
    <row r="4" spans="1:13" ht="19" x14ac:dyDescent="0.25">
      <c r="A4" s="57" t="s">
        <v>8</v>
      </c>
    </row>
    <row r="5" spans="1:13" ht="17" thickBot="1" x14ac:dyDescent="0.25"/>
    <row r="6" spans="1:13" ht="20" customHeight="1" thickBot="1" x14ac:dyDescent="0.25">
      <c r="A6" s="58" t="s">
        <v>6</v>
      </c>
      <c r="B6" s="48" t="s">
        <v>7</v>
      </c>
      <c r="C6" s="59" t="s">
        <v>34</v>
      </c>
      <c r="D6" s="52" t="s">
        <v>0</v>
      </c>
      <c r="E6" s="53" t="s">
        <v>4</v>
      </c>
      <c r="F6" s="52" t="s">
        <v>1</v>
      </c>
      <c r="G6" s="53" t="s">
        <v>4</v>
      </c>
      <c r="H6" s="52" t="s">
        <v>2</v>
      </c>
      <c r="I6" s="53" t="s">
        <v>4</v>
      </c>
      <c r="J6" s="52" t="s">
        <v>3</v>
      </c>
      <c r="K6" s="53" t="s">
        <v>4</v>
      </c>
      <c r="L6" s="60" t="s">
        <v>5</v>
      </c>
    </row>
    <row r="7" spans="1:13" ht="20" customHeight="1" x14ac:dyDescent="0.2">
      <c r="A7" s="63" t="s">
        <v>24</v>
      </c>
      <c r="B7" s="64" t="s">
        <v>25</v>
      </c>
      <c r="C7" s="65" t="s">
        <v>180</v>
      </c>
      <c r="D7" s="66" t="s">
        <v>26</v>
      </c>
      <c r="E7" s="67">
        <v>20</v>
      </c>
      <c r="F7" s="66" t="s">
        <v>53</v>
      </c>
      <c r="G7" s="67">
        <v>18</v>
      </c>
      <c r="H7" s="76" t="s">
        <v>262</v>
      </c>
      <c r="I7" s="77">
        <v>26</v>
      </c>
      <c r="J7" s="76" t="s">
        <v>261</v>
      </c>
      <c r="K7" s="77">
        <v>18</v>
      </c>
      <c r="L7" s="68">
        <f>E7+G7+I7+K7</f>
        <v>82</v>
      </c>
      <c r="M7" s="42" t="s">
        <v>92</v>
      </c>
    </row>
    <row r="8" spans="1:13" ht="20" customHeight="1" x14ac:dyDescent="0.2">
      <c r="A8" s="6" t="s">
        <v>27</v>
      </c>
      <c r="B8" s="2" t="s">
        <v>35</v>
      </c>
      <c r="C8" s="7" t="s">
        <v>180</v>
      </c>
      <c r="D8" s="35" t="s">
        <v>44</v>
      </c>
      <c r="E8" s="36">
        <v>19</v>
      </c>
      <c r="F8" s="35" t="s">
        <v>52</v>
      </c>
      <c r="G8" s="36">
        <v>10</v>
      </c>
      <c r="H8" s="35" t="s">
        <v>259</v>
      </c>
      <c r="I8" s="36">
        <v>24</v>
      </c>
      <c r="J8" s="35" t="s">
        <v>260</v>
      </c>
      <c r="K8" s="36">
        <v>11</v>
      </c>
      <c r="L8" s="43">
        <f>E8+G8+I8+K8</f>
        <v>64</v>
      </c>
      <c r="M8" s="42">
        <f>L7+L8+L9+L10</f>
        <v>262</v>
      </c>
    </row>
    <row r="9" spans="1:13" ht="20" customHeight="1" x14ac:dyDescent="0.2">
      <c r="A9" s="40" t="s">
        <v>30</v>
      </c>
      <c r="B9" s="41" t="s">
        <v>37</v>
      </c>
      <c r="C9" s="39" t="s">
        <v>180</v>
      </c>
      <c r="D9" s="35" t="s">
        <v>47</v>
      </c>
      <c r="E9" s="36">
        <v>15</v>
      </c>
      <c r="F9" s="35" t="s">
        <v>56</v>
      </c>
      <c r="G9" s="36">
        <v>6</v>
      </c>
      <c r="H9" s="37" t="s">
        <v>263</v>
      </c>
      <c r="I9" s="38">
        <v>30</v>
      </c>
      <c r="J9" s="35" t="s">
        <v>256</v>
      </c>
      <c r="K9" s="36">
        <v>8</v>
      </c>
      <c r="L9" s="43">
        <f>E9+G9+I9+K9</f>
        <v>59</v>
      </c>
    </row>
    <row r="10" spans="1:13" ht="20" customHeight="1" thickBot="1" x14ac:dyDescent="0.25">
      <c r="A10" s="121" t="s">
        <v>248</v>
      </c>
      <c r="B10" s="122" t="s">
        <v>249</v>
      </c>
      <c r="C10" s="116" t="s">
        <v>180</v>
      </c>
      <c r="D10" s="100"/>
      <c r="E10" s="101"/>
      <c r="F10" s="100"/>
      <c r="G10" s="101"/>
      <c r="H10" s="70" t="s">
        <v>250</v>
      </c>
      <c r="I10" s="71">
        <v>28</v>
      </c>
      <c r="J10" s="117" t="s">
        <v>251</v>
      </c>
      <c r="K10" s="118">
        <v>29</v>
      </c>
      <c r="L10" s="72">
        <f>E10+G10+I10+K10</f>
        <v>57</v>
      </c>
    </row>
    <row r="11" spans="1:13" ht="20" customHeight="1" x14ac:dyDescent="0.2">
      <c r="A11" s="63" t="s">
        <v>32</v>
      </c>
      <c r="B11" s="64" t="s">
        <v>39</v>
      </c>
      <c r="C11" s="65" t="s">
        <v>42</v>
      </c>
      <c r="D11" s="76" t="s">
        <v>49</v>
      </c>
      <c r="E11" s="77">
        <v>14</v>
      </c>
      <c r="F11" s="66" t="s">
        <v>58</v>
      </c>
      <c r="G11" s="67">
        <v>11</v>
      </c>
      <c r="H11" s="76" t="s">
        <v>257</v>
      </c>
      <c r="I11" s="77">
        <v>20</v>
      </c>
      <c r="J11" s="76" t="s">
        <v>258</v>
      </c>
      <c r="K11" s="77">
        <v>2</v>
      </c>
      <c r="L11" s="68">
        <f>E11+G11+I11+K11</f>
        <v>47</v>
      </c>
      <c r="M11" s="42" t="s">
        <v>93</v>
      </c>
    </row>
    <row r="12" spans="1:13" ht="20" customHeight="1" x14ac:dyDescent="0.2">
      <c r="A12" s="40" t="s">
        <v>264</v>
      </c>
      <c r="B12" s="41" t="s">
        <v>265</v>
      </c>
      <c r="C12" s="39" t="s">
        <v>180</v>
      </c>
      <c r="D12" s="102"/>
      <c r="E12" s="103"/>
      <c r="F12" s="102"/>
      <c r="G12" s="103"/>
      <c r="H12" s="37" t="s">
        <v>263</v>
      </c>
      <c r="I12" s="38">
        <v>30</v>
      </c>
      <c r="J12" s="35" t="s">
        <v>268</v>
      </c>
      <c r="K12" s="36">
        <v>14</v>
      </c>
      <c r="L12" s="43">
        <f>I12+K12</f>
        <v>44</v>
      </c>
      <c r="M12" s="42">
        <f>L11+L12+L13+L14</f>
        <v>151</v>
      </c>
    </row>
    <row r="13" spans="1:13" ht="20" customHeight="1" x14ac:dyDescent="0.2">
      <c r="A13" s="6" t="s">
        <v>28</v>
      </c>
      <c r="B13" s="2" t="s">
        <v>36</v>
      </c>
      <c r="C13" s="7" t="s">
        <v>180</v>
      </c>
      <c r="D13" s="35" t="s">
        <v>45</v>
      </c>
      <c r="E13" s="36">
        <v>14</v>
      </c>
      <c r="F13" s="35" t="s">
        <v>54</v>
      </c>
      <c r="G13" s="36">
        <v>16</v>
      </c>
      <c r="H13" s="102"/>
      <c r="I13" s="103"/>
      <c r="J13" s="102"/>
      <c r="K13" s="103"/>
      <c r="L13" s="43">
        <f>E13+G13+I13+K13</f>
        <v>30</v>
      </c>
    </row>
    <row r="14" spans="1:13" ht="20" customHeight="1" thickBot="1" x14ac:dyDescent="0.25">
      <c r="A14" s="8" t="s">
        <v>31</v>
      </c>
      <c r="B14" s="69" t="s">
        <v>38</v>
      </c>
      <c r="C14" s="116" t="s">
        <v>42</v>
      </c>
      <c r="D14" s="117" t="s">
        <v>48</v>
      </c>
      <c r="E14" s="118">
        <v>18</v>
      </c>
      <c r="F14" s="70" t="s">
        <v>57</v>
      </c>
      <c r="G14" s="71">
        <v>0</v>
      </c>
      <c r="H14" s="70" t="s">
        <v>254</v>
      </c>
      <c r="I14" s="71">
        <v>10</v>
      </c>
      <c r="J14" s="70" t="s">
        <v>255</v>
      </c>
      <c r="K14" s="71">
        <v>2</v>
      </c>
      <c r="L14" s="72">
        <f>E14+G14+I14+K14</f>
        <v>30</v>
      </c>
    </row>
    <row r="15" spans="1:13" ht="20" customHeight="1" x14ac:dyDescent="0.2">
      <c r="A15" s="4" t="s">
        <v>33</v>
      </c>
      <c r="B15" s="83" t="s">
        <v>41</v>
      </c>
      <c r="C15" s="5" t="s">
        <v>180</v>
      </c>
      <c r="D15" s="55" t="s">
        <v>51</v>
      </c>
      <c r="E15" s="54">
        <v>16</v>
      </c>
      <c r="F15" s="55" t="s">
        <v>58</v>
      </c>
      <c r="G15" s="54">
        <v>11</v>
      </c>
      <c r="H15" s="119"/>
      <c r="I15" s="120"/>
      <c r="J15" s="119"/>
      <c r="K15" s="120"/>
      <c r="L15" s="75">
        <f>E15+G15+I15+K15</f>
        <v>27</v>
      </c>
      <c r="M15" s="42" t="s">
        <v>282</v>
      </c>
    </row>
    <row r="16" spans="1:13" ht="20" customHeight="1" x14ac:dyDescent="0.2">
      <c r="A16" s="6"/>
      <c r="B16" s="2" t="s">
        <v>267</v>
      </c>
      <c r="C16" s="7" t="s">
        <v>180</v>
      </c>
      <c r="D16" s="102"/>
      <c r="E16" s="103"/>
      <c r="F16" s="102"/>
      <c r="G16" s="103"/>
      <c r="H16" s="35" t="s">
        <v>259</v>
      </c>
      <c r="I16" s="36">
        <v>24</v>
      </c>
      <c r="J16" s="35" t="s">
        <v>258</v>
      </c>
      <c r="K16" s="36">
        <v>2</v>
      </c>
      <c r="L16" s="75">
        <f>I16+K16</f>
        <v>26</v>
      </c>
      <c r="M16" s="42">
        <f>L15+L16+L17+L18</f>
        <v>81</v>
      </c>
    </row>
    <row r="17" spans="1:13" ht="20" customHeight="1" x14ac:dyDescent="0.2">
      <c r="A17" s="6" t="s">
        <v>31</v>
      </c>
      <c r="B17" s="2" t="s">
        <v>40</v>
      </c>
      <c r="C17" s="7" t="s">
        <v>180</v>
      </c>
      <c r="D17" s="35" t="s">
        <v>50</v>
      </c>
      <c r="E17" s="36">
        <v>7</v>
      </c>
      <c r="F17" s="35" t="s">
        <v>59</v>
      </c>
      <c r="G17" s="36">
        <v>4</v>
      </c>
      <c r="H17" s="35" t="s">
        <v>252</v>
      </c>
      <c r="I17" s="36">
        <v>5</v>
      </c>
      <c r="J17" s="35" t="s">
        <v>253</v>
      </c>
      <c r="K17" s="36">
        <v>0</v>
      </c>
      <c r="L17" s="43">
        <f>E17+G17+I17+K17</f>
        <v>16</v>
      </c>
    </row>
    <row r="18" spans="1:13" ht="20" customHeight="1" thickBot="1" x14ac:dyDescent="0.25">
      <c r="A18" s="8" t="s">
        <v>29</v>
      </c>
      <c r="B18" s="69" t="s">
        <v>43</v>
      </c>
      <c r="C18" s="9" t="s">
        <v>42</v>
      </c>
      <c r="D18" s="70" t="s">
        <v>46</v>
      </c>
      <c r="E18" s="71">
        <v>12</v>
      </c>
      <c r="F18" s="70" t="s">
        <v>55</v>
      </c>
      <c r="G18" s="71">
        <v>0</v>
      </c>
      <c r="H18" s="254"/>
      <c r="I18" s="255"/>
      <c r="J18" s="254"/>
      <c r="K18" s="255"/>
      <c r="L18" s="72">
        <f>E18+G18+I18+K18</f>
        <v>12</v>
      </c>
    </row>
    <row r="22" spans="1:13" ht="20" customHeight="1" x14ac:dyDescent="0.25">
      <c r="A22" s="56" t="s">
        <v>9</v>
      </c>
    </row>
    <row r="23" spans="1:13" ht="20" customHeight="1" thickBot="1" x14ac:dyDescent="0.25"/>
    <row r="24" spans="1:13" ht="20" customHeight="1" thickBot="1" x14ac:dyDescent="0.25">
      <c r="A24" s="58" t="s">
        <v>6</v>
      </c>
      <c r="B24" s="48" t="s">
        <v>7</v>
      </c>
      <c r="C24" s="59" t="s">
        <v>62</v>
      </c>
      <c r="D24" s="52" t="s">
        <v>0</v>
      </c>
      <c r="E24" s="53" t="s">
        <v>4</v>
      </c>
      <c r="F24" s="52" t="s">
        <v>1</v>
      </c>
      <c r="G24" s="53" t="s">
        <v>4</v>
      </c>
      <c r="H24" s="52" t="s">
        <v>2</v>
      </c>
      <c r="I24" s="53" t="s">
        <v>4</v>
      </c>
      <c r="J24" s="52" t="s">
        <v>3</v>
      </c>
      <c r="K24" s="53" t="s">
        <v>4</v>
      </c>
      <c r="L24" s="78" t="s">
        <v>5</v>
      </c>
    </row>
    <row r="25" spans="1:13" ht="20" customHeight="1" x14ac:dyDescent="0.2">
      <c r="A25" s="63" t="s">
        <v>63</v>
      </c>
      <c r="B25" s="64" t="s">
        <v>64</v>
      </c>
      <c r="C25" s="67" t="s">
        <v>180</v>
      </c>
      <c r="D25" s="63" t="s">
        <v>74</v>
      </c>
      <c r="E25" s="67">
        <v>26</v>
      </c>
      <c r="F25" s="63" t="s">
        <v>84</v>
      </c>
      <c r="G25" s="65">
        <v>16</v>
      </c>
      <c r="H25" s="4" t="s">
        <v>271</v>
      </c>
      <c r="I25" s="5">
        <v>16</v>
      </c>
      <c r="J25" s="4" t="s">
        <v>269</v>
      </c>
      <c r="K25" s="5">
        <v>13</v>
      </c>
      <c r="L25" s="79">
        <f>E25+G25+I25+K25</f>
        <v>71</v>
      </c>
      <c r="M25" s="42" t="s">
        <v>92</v>
      </c>
    </row>
    <row r="26" spans="1:13" ht="20" customHeight="1" x14ac:dyDescent="0.2">
      <c r="A26" s="80" t="s">
        <v>32</v>
      </c>
      <c r="B26" s="2" t="s">
        <v>68</v>
      </c>
      <c r="C26" s="36" t="s">
        <v>180</v>
      </c>
      <c r="D26" s="6" t="s">
        <v>78</v>
      </c>
      <c r="E26" s="36">
        <v>24</v>
      </c>
      <c r="F26" s="6" t="s">
        <v>87</v>
      </c>
      <c r="G26" s="7">
        <v>11</v>
      </c>
      <c r="H26" s="6" t="s">
        <v>270</v>
      </c>
      <c r="I26" s="7">
        <v>31</v>
      </c>
      <c r="J26" s="6" t="s">
        <v>258</v>
      </c>
      <c r="K26" s="7">
        <v>0</v>
      </c>
      <c r="L26" s="81">
        <f>E26+G26+I26+K26</f>
        <v>66</v>
      </c>
      <c r="M26" s="42">
        <f>L25+L26+L27+L28</f>
        <v>245</v>
      </c>
    </row>
    <row r="27" spans="1:13" ht="20" customHeight="1" x14ac:dyDescent="0.2">
      <c r="A27" s="6" t="s">
        <v>31</v>
      </c>
      <c r="B27" s="2" t="s">
        <v>66</v>
      </c>
      <c r="C27" s="36" t="s">
        <v>180</v>
      </c>
      <c r="D27" s="6" t="s">
        <v>76</v>
      </c>
      <c r="E27" s="36">
        <v>8</v>
      </c>
      <c r="F27" s="6" t="s">
        <v>88</v>
      </c>
      <c r="G27" s="7">
        <v>14</v>
      </c>
      <c r="H27" s="6" t="s">
        <v>273</v>
      </c>
      <c r="I27" s="7">
        <v>23</v>
      </c>
      <c r="J27" s="6" t="s">
        <v>274</v>
      </c>
      <c r="K27" s="7">
        <v>12</v>
      </c>
      <c r="L27" s="81">
        <f>E27+G27+I27+K27</f>
        <v>57</v>
      </c>
    </row>
    <row r="28" spans="1:13" ht="20" customHeight="1" thickBot="1" x14ac:dyDescent="0.25">
      <c r="A28" s="121" t="s">
        <v>32</v>
      </c>
      <c r="B28" s="122" t="s">
        <v>70</v>
      </c>
      <c r="C28" s="118" t="s">
        <v>42</v>
      </c>
      <c r="D28" s="121" t="s">
        <v>83</v>
      </c>
      <c r="E28" s="118">
        <v>15</v>
      </c>
      <c r="F28" s="121" t="s">
        <v>89</v>
      </c>
      <c r="G28" s="116">
        <v>14</v>
      </c>
      <c r="H28" s="8" t="s">
        <v>272</v>
      </c>
      <c r="I28" s="9">
        <v>22</v>
      </c>
      <c r="J28" s="70" t="s">
        <v>253</v>
      </c>
      <c r="K28" s="9">
        <v>0</v>
      </c>
      <c r="L28" s="126">
        <f>E28+G28+I28+K28</f>
        <v>51</v>
      </c>
    </row>
    <row r="29" spans="1:13" ht="20" customHeight="1" x14ac:dyDescent="0.2">
      <c r="A29" s="4" t="s">
        <v>266</v>
      </c>
      <c r="B29" s="83" t="s">
        <v>277</v>
      </c>
      <c r="C29" s="77" t="s">
        <v>180</v>
      </c>
      <c r="D29" s="123"/>
      <c r="E29" s="124"/>
      <c r="F29" s="123"/>
      <c r="G29" s="125"/>
      <c r="H29" s="4" t="s">
        <v>278</v>
      </c>
      <c r="I29" s="5">
        <v>24</v>
      </c>
      <c r="J29" s="4" t="s">
        <v>280</v>
      </c>
      <c r="K29" s="5">
        <v>17</v>
      </c>
      <c r="L29" s="84">
        <f>I29+K29</f>
        <v>41</v>
      </c>
      <c r="M29" s="42" t="s">
        <v>93</v>
      </c>
    </row>
    <row r="30" spans="1:13" ht="20" customHeight="1" x14ac:dyDescent="0.2">
      <c r="A30" s="6" t="s">
        <v>266</v>
      </c>
      <c r="B30" s="2" t="s">
        <v>275</v>
      </c>
      <c r="C30" s="36" t="s">
        <v>180</v>
      </c>
      <c r="D30" s="106"/>
      <c r="E30" s="107"/>
      <c r="F30" s="106"/>
      <c r="G30" s="107"/>
      <c r="H30" s="6" t="s">
        <v>279</v>
      </c>
      <c r="I30" s="7">
        <v>24</v>
      </c>
      <c r="J30" s="6" t="s">
        <v>276</v>
      </c>
      <c r="K30" s="7">
        <v>11</v>
      </c>
      <c r="L30" s="127">
        <f>I30+K30</f>
        <v>35</v>
      </c>
      <c r="M30" s="42">
        <f>L29+L30+L31+L32</f>
        <v>116</v>
      </c>
    </row>
    <row r="31" spans="1:13" ht="20" customHeight="1" x14ac:dyDescent="0.2">
      <c r="A31" s="6" t="s">
        <v>98</v>
      </c>
      <c r="B31" s="2" t="s">
        <v>73</v>
      </c>
      <c r="C31" s="36" t="s">
        <v>42</v>
      </c>
      <c r="D31" s="6" t="s">
        <v>82</v>
      </c>
      <c r="E31" s="36">
        <v>15</v>
      </c>
      <c r="F31" s="6" t="s">
        <v>54</v>
      </c>
      <c r="G31" s="7">
        <v>8</v>
      </c>
      <c r="H31" s="106"/>
      <c r="I31" s="107"/>
      <c r="J31" s="106"/>
      <c r="K31" s="107"/>
      <c r="L31" s="81">
        <f t="shared" ref="L31:L36" si="0">E31+G31+I31+K31</f>
        <v>23</v>
      </c>
    </row>
    <row r="32" spans="1:13" ht="20" customHeight="1" thickBot="1" x14ac:dyDescent="0.25">
      <c r="A32" s="8" t="s">
        <v>96</v>
      </c>
      <c r="B32" s="69" t="s">
        <v>69</v>
      </c>
      <c r="C32" s="71" t="s">
        <v>42</v>
      </c>
      <c r="D32" s="8" t="s">
        <v>79</v>
      </c>
      <c r="E32" s="71">
        <v>6</v>
      </c>
      <c r="F32" s="8" t="s">
        <v>85</v>
      </c>
      <c r="G32" s="9">
        <v>11</v>
      </c>
      <c r="H32" s="104"/>
      <c r="I32" s="105"/>
      <c r="J32" s="104"/>
      <c r="K32" s="105"/>
      <c r="L32" s="82">
        <f t="shared" si="0"/>
        <v>17</v>
      </c>
    </row>
    <row r="33" spans="1:13" ht="20" customHeight="1" x14ac:dyDescent="0.2">
      <c r="A33" s="73" t="s">
        <v>97</v>
      </c>
      <c r="B33" s="74" t="s">
        <v>65</v>
      </c>
      <c r="C33" s="54" t="s">
        <v>180</v>
      </c>
      <c r="D33" s="61" t="s">
        <v>75</v>
      </c>
      <c r="E33" s="54">
        <v>7</v>
      </c>
      <c r="F33" s="61" t="s">
        <v>91</v>
      </c>
      <c r="G33" s="62">
        <v>8</v>
      </c>
      <c r="H33" s="108"/>
      <c r="I33" s="109"/>
      <c r="J33" s="108"/>
      <c r="K33" s="109"/>
      <c r="L33" s="85">
        <f t="shared" si="0"/>
        <v>15</v>
      </c>
      <c r="M33" s="42" t="s">
        <v>282</v>
      </c>
    </row>
    <row r="34" spans="1:13" ht="20" customHeight="1" x14ac:dyDescent="0.2">
      <c r="A34" s="1" t="s">
        <v>94</v>
      </c>
      <c r="B34" s="2" t="s">
        <v>72</v>
      </c>
      <c r="C34" s="36" t="s">
        <v>42</v>
      </c>
      <c r="D34" s="6" t="s">
        <v>81</v>
      </c>
      <c r="E34" s="36">
        <v>14</v>
      </c>
      <c r="F34" s="6" t="s">
        <v>90</v>
      </c>
      <c r="G34" s="7">
        <v>0</v>
      </c>
      <c r="H34" s="106"/>
      <c r="I34" s="107"/>
      <c r="J34" s="106"/>
      <c r="K34" s="107"/>
      <c r="L34" s="86">
        <f t="shared" si="0"/>
        <v>14</v>
      </c>
      <c r="M34" s="42">
        <f>L33+L34+L35+L36</f>
        <v>34</v>
      </c>
    </row>
    <row r="35" spans="1:13" ht="20" customHeight="1" x14ac:dyDescent="0.2">
      <c r="A35" s="110" t="s">
        <v>95</v>
      </c>
      <c r="B35" s="48" t="s">
        <v>67</v>
      </c>
      <c r="C35" s="111" t="s">
        <v>180</v>
      </c>
      <c r="D35" s="112" t="s">
        <v>77</v>
      </c>
      <c r="E35" s="111">
        <v>5</v>
      </c>
      <c r="F35" s="112" t="s">
        <v>86</v>
      </c>
      <c r="G35" s="59">
        <v>0</v>
      </c>
      <c r="H35" s="114"/>
      <c r="I35" s="115"/>
      <c r="J35" s="114"/>
      <c r="K35" s="115"/>
      <c r="L35" s="113">
        <f t="shared" si="0"/>
        <v>5</v>
      </c>
    </row>
    <row r="36" spans="1:13" ht="20" customHeight="1" thickBot="1" x14ac:dyDescent="0.25">
      <c r="A36" s="8" t="s">
        <v>94</v>
      </c>
      <c r="B36" s="69" t="s">
        <v>71</v>
      </c>
      <c r="C36" s="71" t="s">
        <v>42</v>
      </c>
      <c r="D36" s="8" t="s">
        <v>80</v>
      </c>
      <c r="E36" s="71">
        <v>0</v>
      </c>
      <c r="F36" s="8" t="s">
        <v>86</v>
      </c>
      <c r="G36" s="9">
        <v>0</v>
      </c>
      <c r="H36" s="8" t="s">
        <v>253</v>
      </c>
      <c r="I36" s="9">
        <v>0</v>
      </c>
      <c r="J36" s="8" t="s">
        <v>253</v>
      </c>
      <c r="K36" s="9">
        <v>0</v>
      </c>
      <c r="L36" s="128">
        <f t="shared" si="0"/>
        <v>0</v>
      </c>
    </row>
    <row r="38" spans="1:13" x14ac:dyDescent="0.2">
      <c r="A38">
        <v>24</v>
      </c>
    </row>
    <row r="40" spans="1:13" ht="17" customHeight="1" x14ac:dyDescent="0.2"/>
    <row r="41" spans="1:13" ht="14" customHeight="1" x14ac:dyDescent="0.2"/>
    <row r="42" spans="1:13" ht="14" customHeight="1" x14ac:dyDescent="0.2"/>
  </sheetData>
  <sortState xmlns:xlrd2="http://schemas.microsoft.com/office/spreadsheetml/2017/richdata2" ref="A25:L36">
    <sortCondition descending="1" ref="L25:L36"/>
  </sortState>
  <pageMargins left="0.45" right="0.45" top="0.5" bottom="0.5" header="0.05" footer="0.05"/>
  <pageSetup paperSize="9" scale="85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6B890-C1BB-B84C-AA2F-090F0BB32208}">
  <dimension ref="A3:M40"/>
  <sheetViews>
    <sheetView topLeftCell="A17" workbookViewId="0">
      <selection activeCell="A40" sqref="A40"/>
    </sheetView>
  </sheetViews>
  <sheetFormatPr baseColWidth="10" defaultRowHeight="16" x14ac:dyDescent="0.2"/>
  <cols>
    <col min="1" max="1" width="16" customWidth="1"/>
    <col min="2" max="2" width="14" customWidth="1"/>
    <col min="3" max="3" width="8.1640625" customWidth="1"/>
    <col min="4" max="4" width="6.5" customWidth="1"/>
    <col min="5" max="5" width="5.5" customWidth="1"/>
    <col min="6" max="7" width="8.1640625" customWidth="1"/>
    <col min="8" max="8" width="6.83203125" customWidth="1"/>
    <col min="9" max="9" width="5.6640625" customWidth="1"/>
    <col min="10" max="10" width="6.6640625" customWidth="1"/>
    <col min="11" max="11" width="5.1640625" customWidth="1"/>
    <col min="12" max="12" width="8.1640625" customWidth="1"/>
  </cols>
  <sheetData>
    <row r="3" spans="1:13" x14ac:dyDescent="0.2">
      <c r="A3" s="18" t="s">
        <v>8</v>
      </c>
    </row>
    <row r="4" spans="1:13" ht="17" thickBot="1" x14ac:dyDescent="0.25"/>
    <row r="5" spans="1:13" ht="20" customHeight="1" x14ac:dyDescent="0.2">
      <c r="A5" s="1" t="s">
        <v>6</v>
      </c>
      <c r="B5" s="2" t="s">
        <v>7</v>
      </c>
      <c r="C5" s="7" t="s">
        <v>62</v>
      </c>
      <c r="D5" s="4" t="s">
        <v>0</v>
      </c>
      <c r="E5" s="5" t="s">
        <v>4</v>
      </c>
      <c r="F5" s="4" t="s">
        <v>1</v>
      </c>
      <c r="G5" s="5" t="s">
        <v>4</v>
      </c>
      <c r="H5" s="4" t="s">
        <v>2</v>
      </c>
      <c r="I5" s="5" t="s">
        <v>4</v>
      </c>
      <c r="J5" s="4" t="s">
        <v>3</v>
      </c>
      <c r="K5" s="5" t="s">
        <v>4</v>
      </c>
      <c r="L5" s="3" t="s">
        <v>5</v>
      </c>
    </row>
    <row r="6" spans="1:13" ht="20" customHeight="1" x14ac:dyDescent="0.2">
      <c r="A6" s="1" t="s">
        <v>247</v>
      </c>
      <c r="B6" s="41" t="s">
        <v>114</v>
      </c>
      <c r="C6" s="38" t="s">
        <v>180</v>
      </c>
      <c r="D6" s="37" t="s">
        <v>116</v>
      </c>
      <c r="E6" s="38">
        <v>40</v>
      </c>
      <c r="F6" s="37" t="s">
        <v>115</v>
      </c>
      <c r="G6" s="38">
        <v>41</v>
      </c>
      <c r="H6" s="37" t="s">
        <v>305</v>
      </c>
      <c r="I6" s="38">
        <v>46</v>
      </c>
      <c r="J6" s="49" t="s">
        <v>293</v>
      </c>
      <c r="K6" s="50">
        <v>13</v>
      </c>
      <c r="L6" s="47">
        <f t="shared" ref="L6:L16" si="0">E6+G6+I6+K6</f>
        <v>140</v>
      </c>
      <c r="M6" s="18" t="s">
        <v>60</v>
      </c>
    </row>
    <row r="7" spans="1:13" ht="20" customHeight="1" x14ac:dyDescent="0.2">
      <c r="A7" s="1" t="s">
        <v>134</v>
      </c>
      <c r="B7" s="2" t="s">
        <v>111</v>
      </c>
      <c r="C7" s="38" t="s">
        <v>180</v>
      </c>
      <c r="D7" s="35" t="s">
        <v>113</v>
      </c>
      <c r="E7" s="36">
        <v>42</v>
      </c>
      <c r="F7" s="35" t="s">
        <v>112</v>
      </c>
      <c r="G7" s="36">
        <v>37</v>
      </c>
      <c r="H7" s="35" t="s">
        <v>295</v>
      </c>
      <c r="I7" s="36">
        <v>36</v>
      </c>
      <c r="J7" s="35" t="s">
        <v>296</v>
      </c>
      <c r="K7" s="36">
        <v>16</v>
      </c>
      <c r="L7" s="46">
        <f t="shared" si="0"/>
        <v>131</v>
      </c>
      <c r="M7" s="42">
        <f>L6+L7+L8+L9</f>
        <v>516</v>
      </c>
    </row>
    <row r="8" spans="1:13" ht="20" customHeight="1" x14ac:dyDescent="0.2">
      <c r="A8" s="1" t="s">
        <v>319</v>
      </c>
      <c r="B8" s="2" t="s">
        <v>102</v>
      </c>
      <c r="C8" s="38" t="s">
        <v>180</v>
      </c>
      <c r="D8" s="35" t="s">
        <v>103</v>
      </c>
      <c r="E8" s="36">
        <v>37</v>
      </c>
      <c r="F8" s="35" t="s">
        <v>104</v>
      </c>
      <c r="G8" s="36">
        <v>33</v>
      </c>
      <c r="H8" s="35" t="s">
        <v>303</v>
      </c>
      <c r="I8" s="36">
        <v>40</v>
      </c>
      <c r="J8" s="35" t="s">
        <v>304</v>
      </c>
      <c r="K8" s="36">
        <v>17</v>
      </c>
      <c r="L8" s="46">
        <f t="shared" si="0"/>
        <v>127</v>
      </c>
    </row>
    <row r="9" spans="1:13" ht="20" customHeight="1" thickBot="1" x14ac:dyDescent="0.25">
      <c r="A9" s="99" t="s">
        <v>134</v>
      </c>
      <c r="B9" s="122" t="s">
        <v>105</v>
      </c>
      <c r="C9" s="118" t="s">
        <v>180</v>
      </c>
      <c r="D9" s="117" t="s">
        <v>107</v>
      </c>
      <c r="E9" s="118">
        <v>42</v>
      </c>
      <c r="F9" s="70" t="s">
        <v>106</v>
      </c>
      <c r="G9" s="71">
        <v>32</v>
      </c>
      <c r="H9" s="70" t="s">
        <v>294</v>
      </c>
      <c r="I9" s="71">
        <v>34</v>
      </c>
      <c r="J9" s="70" t="s">
        <v>299</v>
      </c>
      <c r="K9" s="71">
        <v>10</v>
      </c>
      <c r="L9" s="135">
        <f t="shared" si="0"/>
        <v>118</v>
      </c>
    </row>
    <row r="10" spans="1:13" ht="20" customHeight="1" x14ac:dyDescent="0.2">
      <c r="A10" s="98" t="s">
        <v>300</v>
      </c>
      <c r="B10" s="83" t="s">
        <v>99</v>
      </c>
      <c r="C10" s="67" t="s">
        <v>180</v>
      </c>
      <c r="D10" s="76" t="s">
        <v>100</v>
      </c>
      <c r="E10" s="77">
        <v>40</v>
      </c>
      <c r="F10" s="76" t="s">
        <v>101</v>
      </c>
      <c r="G10" s="77">
        <v>30</v>
      </c>
      <c r="H10" s="76" t="s">
        <v>301</v>
      </c>
      <c r="I10" s="77">
        <v>43</v>
      </c>
      <c r="J10" s="76" t="s">
        <v>302</v>
      </c>
      <c r="K10" s="77">
        <v>4</v>
      </c>
      <c r="L10" s="141">
        <f t="shared" si="0"/>
        <v>117</v>
      </c>
      <c r="M10" s="18" t="s">
        <v>61</v>
      </c>
    </row>
    <row r="11" spans="1:13" ht="20" customHeight="1" x14ac:dyDescent="0.2">
      <c r="A11" s="16" t="s">
        <v>128</v>
      </c>
      <c r="B11" s="41" t="s">
        <v>122</v>
      </c>
      <c r="C11" s="38" t="s">
        <v>180</v>
      </c>
      <c r="D11" s="35" t="s">
        <v>125</v>
      </c>
      <c r="E11" s="36">
        <v>32</v>
      </c>
      <c r="F11" s="35" t="s">
        <v>118</v>
      </c>
      <c r="G11" s="36">
        <v>24</v>
      </c>
      <c r="H11" s="35" t="s">
        <v>310</v>
      </c>
      <c r="I11" s="36">
        <v>39</v>
      </c>
      <c r="J11" s="37" t="s">
        <v>311</v>
      </c>
      <c r="K11" s="38">
        <v>18</v>
      </c>
      <c r="L11" s="46">
        <f t="shared" si="0"/>
        <v>113</v>
      </c>
      <c r="M11" s="42">
        <f>L10+L11+L12+L13</f>
        <v>433</v>
      </c>
    </row>
    <row r="12" spans="1:13" ht="20" customHeight="1" x14ac:dyDescent="0.2">
      <c r="A12" s="1" t="s">
        <v>297</v>
      </c>
      <c r="B12" s="2" t="s">
        <v>123</v>
      </c>
      <c r="C12" s="38" t="s">
        <v>180</v>
      </c>
      <c r="D12" s="35" t="s">
        <v>126</v>
      </c>
      <c r="E12" s="36">
        <v>33</v>
      </c>
      <c r="F12" s="35" t="s">
        <v>124</v>
      </c>
      <c r="G12" s="36">
        <v>26</v>
      </c>
      <c r="H12" s="35" t="s">
        <v>298</v>
      </c>
      <c r="I12" s="36">
        <v>31</v>
      </c>
      <c r="J12" s="35" t="s">
        <v>268</v>
      </c>
      <c r="K12" s="36">
        <v>14</v>
      </c>
      <c r="L12" s="46">
        <f t="shared" si="0"/>
        <v>104</v>
      </c>
    </row>
    <row r="13" spans="1:13" ht="20" customHeight="1" thickBot="1" x14ac:dyDescent="0.25">
      <c r="A13" s="99" t="s">
        <v>306</v>
      </c>
      <c r="B13" s="69" t="s">
        <v>307</v>
      </c>
      <c r="C13" s="118" t="s">
        <v>180</v>
      </c>
      <c r="D13" s="70" t="s">
        <v>119</v>
      </c>
      <c r="E13" s="71">
        <v>29</v>
      </c>
      <c r="F13" s="70" t="s">
        <v>118</v>
      </c>
      <c r="G13" s="71">
        <v>24</v>
      </c>
      <c r="H13" s="70" t="s">
        <v>308</v>
      </c>
      <c r="I13" s="71">
        <v>41</v>
      </c>
      <c r="J13" s="70" t="s">
        <v>309</v>
      </c>
      <c r="K13" s="71">
        <v>5</v>
      </c>
      <c r="L13" s="135">
        <f t="shared" si="0"/>
        <v>99</v>
      </c>
    </row>
    <row r="14" spans="1:13" ht="20" customHeight="1" x14ac:dyDescent="0.2">
      <c r="A14" s="73" t="s">
        <v>137</v>
      </c>
      <c r="B14" s="136" t="s">
        <v>121</v>
      </c>
      <c r="C14" s="134" t="s">
        <v>42</v>
      </c>
      <c r="D14" s="137"/>
      <c r="E14" s="138"/>
      <c r="F14" s="139" t="s">
        <v>87</v>
      </c>
      <c r="G14" s="134">
        <v>21</v>
      </c>
      <c r="H14" s="139" t="s">
        <v>292</v>
      </c>
      <c r="I14" s="134">
        <v>28</v>
      </c>
      <c r="J14" s="139" t="s">
        <v>293</v>
      </c>
      <c r="K14" s="134">
        <v>13</v>
      </c>
      <c r="L14" s="140">
        <f t="shared" si="0"/>
        <v>62</v>
      </c>
      <c r="M14" s="18" t="s">
        <v>281</v>
      </c>
    </row>
    <row r="15" spans="1:13" ht="20" customHeight="1" x14ac:dyDescent="0.2">
      <c r="A15" s="1"/>
      <c r="B15" s="2" t="s">
        <v>108</v>
      </c>
      <c r="C15" s="38" t="s">
        <v>180</v>
      </c>
      <c r="D15" s="35" t="s">
        <v>110</v>
      </c>
      <c r="E15" s="36">
        <v>33</v>
      </c>
      <c r="F15" s="35" t="s">
        <v>109</v>
      </c>
      <c r="G15" s="36">
        <v>27</v>
      </c>
      <c r="H15" s="132"/>
      <c r="I15" s="133"/>
      <c r="J15" s="132"/>
      <c r="K15" s="133"/>
      <c r="L15" s="46">
        <f t="shared" si="0"/>
        <v>60</v>
      </c>
      <c r="M15" s="42">
        <f>L14+L15+L16+L17</f>
        <v>142</v>
      </c>
    </row>
    <row r="16" spans="1:13" ht="20" customHeight="1" x14ac:dyDescent="0.2">
      <c r="A16" s="1"/>
      <c r="B16" s="2" t="s">
        <v>117</v>
      </c>
      <c r="C16" s="36" t="s">
        <v>42</v>
      </c>
      <c r="D16" s="132"/>
      <c r="E16" s="133"/>
      <c r="F16" s="35" t="s">
        <v>120</v>
      </c>
      <c r="G16" s="36">
        <v>20</v>
      </c>
      <c r="H16" s="132"/>
      <c r="I16" s="133"/>
      <c r="J16" s="132"/>
      <c r="K16" s="133"/>
      <c r="L16" s="46">
        <f t="shared" si="0"/>
        <v>20</v>
      </c>
    </row>
    <row r="17" spans="1:13" ht="20" customHeight="1" x14ac:dyDescent="0.2">
      <c r="A17" s="1"/>
      <c r="B17" s="2"/>
      <c r="C17" s="36"/>
      <c r="D17" s="44"/>
      <c r="E17" s="45"/>
      <c r="F17" s="44"/>
      <c r="G17" s="45"/>
      <c r="H17" s="6"/>
      <c r="I17" s="7"/>
      <c r="J17" s="6"/>
      <c r="K17" s="7"/>
      <c r="L17" s="3"/>
    </row>
    <row r="18" spans="1:13" ht="20" customHeight="1" thickBot="1" x14ac:dyDescent="0.25">
      <c r="A18" s="1"/>
      <c r="B18" s="2"/>
      <c r="C18" s="7"/>
      <c r="D18" s="8"/>
      <c r="E18" s="9"/>
      <c r="F18" s="8"/>
      <c r="G18" s="9"/>
      <c r="H18" s="8"/>
      <c r="I18" s="9"/>
      <c r="J18" s="8"/>
      <c r="K18" s="9"/>
      <c r="L18" s="3"/>
    </row>
    <row r="21" spans="1:13" x14ac:dyDescent="0.2">
      <c r="A21" s="18" t="s">
        <v>9</v>
      </c>
    </row>
    <row r="22" spans="1:13" ht="17" thickBot="1" x14ac:dyDescent="0.25"/>
    <row r="23" spans="1:13" ht="20" customHeight="1" x14ac:dyDescent="0.2">
      <c r="A23" s="1" t="s">
        <v>6</v>
      </c>
      <c r="B23" s="2" t="s">
        <v>7</v>
      </c>
      <c r="C23" s="7" t="s">
        <v>62</v>
      </c>
      <c r="D23" s="4" t="s">
        <v>0</v>
      </c>
      <c r="E23" s="5" t="s">
        <v>4</v>
      </c>
      <c r="F23" s="4" t="s">
        <v>1</v>
      </c>
      <c r="G23" s="5" t="s">
        <v>4</v>
      </c>
      <c r="H23" s="4" t="s">
        <v>2</v>
      </c>
      <c r="I23" s="5" t="s">
        <v>4</v>
      </c>
      <c r="J23" s="4" t="s">
        <v>3</v>
      </c>
      <c r="K23" s="5" t="s">
        <v>4</v>
      </c>
      <c r="L23" s="3" t="s">
        <v>5</v>
      </c>
    </row>
    <row r="24" spans="1:13" ht="20" customHeight="1" x14ac:dyDescent="0.2">
      <c r="A24" s="16" t="s">
        <v>132</v>
      </c>
      <c r="B24" s="41" t="s">
        <v>133</v>
      </c>
      <c r="C24" s="38" t="s">
        <v>180</v>
      </c>
      <c r="D24" s="37" t="s">
        <v>155</v>
      </c>
      <c r="E24" s="38">
        <v>20</v>
      </c>
      <c r="F24" s="37" t="s">
        <v>147</v>
      </c>
      <c r="G24" s="38">
        <v>30</v>
      </c>
      <c r="H24" s="37" t="s">
        <v>337</v>
      </c>
      <c r="I24" s="38">
        <v>34</v>
      </c>
      <c r="J24" s="35" t="s">
        <v>304</v>
      </c>
      <c r="K24" s="36">
        <v>8</v>
      </c>
      <c r="L24" s="47">
        <f t="shared" ref="L24:L32" si="1">E24+G24+I24+K24</f>
        <v>92</v>
      </c>
      <c r="M24" s="18" t="s">
        <v>60</v>
      </c>
    </row>
    <row r="25" spans="1:13" ht="20" customHeight="1" x14ac:dyDescent="0.2">
      <c r="A25" s="1" t="s">
        <v>134</v>
      </c>
      <c r="B25" s="2" t="s">
        <v>135</v>
      </c>
      <c r="C25" s="50" t="s">
        <v>180</v>
      </c>
      <c r="D25" s="35" t="s">
        <v>156</v>
      </c>
      <c r="E25" s="36">
        <v>13</v>
      </c>
      <c r="F25" s="35" t="s">
        <v>148</v>
      </c>
      <c r="G25" s="36">
        <v>22</v>
      </c>
      <c r="H25" s="35" t="s">
        <v>325</v>
      </c>
      <c r="I25" s="36">
        <v>27</v>
      </c>
      <c r="J25" s="35" t="s">
        <v>268</v>
      </c>
      <c r="K25" s="36">
        <v>20</v>
      </c>
      <c r="L25" s="46">
        <f t="shared" si="1"/>
        <v>82</v>
      </c>
      <c r="M25" s="42">
        <f>L24+L25+L26+L27</f>
        <v>318</v>
      </c>
    </row>
    <row r="26" spans="1:13" ht="20" customHeight="1" x14ac:dyDescent="0.2">
      <c r="A26" s="1" t="s">
        <v>128</v>
      </c>
      <c r="B26" s="2" t="s">
        <v>136</v>
      </c>
      <c r="C26" s="50" t="s">
        <v>180</v>
      </c>
      <c r="D26" s="35" t="s">
        <v>157</v>
      </c>
      <c r="E26" s="36">
        <v>19</v>
      </c>
      <c r="F26" s="35" t="s">
        <v>149</v>
      </c>
      <c r="G26" s="36">
        <v>17</v>
      </c>
      <c r="H26" s="35" t="s">
        <v>326</v>
      </c>
      <c r="I26" s="36">
        <v>32</v>
      </c>
      <c r="J26" s="35" t="s">
        <v>296</v>
      </c>
      <c r="K26" s="36">
        <v>6</v>
      </c>
      <c r="L26" s="46">
        <f t="shared" si="1"/>
        <v>74</v>
      </c>
    </row>
    <row r="27" spans="1:13" ht="20" customHeight="1" thickBot="1" x14ac:dyDescent="0.25">
      <c r="A27" s="142" t="s">
        <v>322</v>
      </c>
      <c r="B27" s="122" t="s">
        <v>127</v>
      </c>
      <c r="C27" s="118" t="s">
        <v>42</v>
      </c>
      <c r="D27" s="117" t="s">
        <v>152</v>
      </c>
      <c r="E27" s="118">
        <v>17</v>
      </c>
      <c r="F27" s="117" t="s">
        <v>144</v>
      </c>
      <c r="G27" s="118">
        <v>19</v>
      </c>
      <c r="H27" s="70" t="s">
        <v>323</v>
      </c>
      <c r="I27" s="71">
        <v>29</v>
      </c>
      <c r="J27" s="117" t="s">
        <v>324</v>
      </c>
      <c r="K27" s="118">
        <v>5</v>
      </c>
      <c r="L27" s="143">
        <f t="shared" si="1"/>
        <v>70</v>
      </c>
    </row>
    <row r="28" spans="1:13" ht="20" customHeight="1" x14ac:dyDescent="0.2">
      <c r="A28" s="144" t="s">
        <v>139</v>
      </c>
      <c r="B28" s="64" t="s">
        <v>140</v>
      </c>
      <c r="C28" s="67" t="s">
        <v>180</v>
      </c>
      <c r="D28" s="76" t="s">
        <v>159</v>
      </c>
      <c r="E28" s="77">
        <v>17</v>
      </c>
      <c r="F28" s="76" t="s">
        <v>150</v>
      </c>
      <c r="G28" s="77">
        <v>18</v>
      </c>
      <c r="H28" s="76" t="s">
        <v>335</v>
      </c>
      <c r="I28" s="77">
        <v>26</v>
      </c>
      <c r="J28" s="66" t="s">
        <v>336</v>
      </c>
      <c r="K28" s="67">
        <v>9</v>
      </c>
      <c r="L28" s="141">
        <f t="shared" si="1"/>
        <v>70</v>
      </c>
      <c r="M28" s="18" t="s">
        <v>61</v>
      </c>
    </row>
    <row r="29" spans="1:13" ht="20" customHeight="1" x14ac:dyDescent="0.2">
      <c r="A29" s="1" t="s">
        <v>141</v>
      </c>
      <c r="B29" s="2" t="s">
        <v>142</v>
      </c>
      <c r="C29" s="50" t="s">
        <v>180</v>
      </c>
      <c r="D29" s="35" t="s">
        <v>160</v>
      </c>
      <c r="E29" s="36">
        <v>14</v>
      </c>
      <c r="F29" s="35" t="s">
        <v>104</v>
      </c>
      <c r="G29" s="36">
        <v>19</v>
      </c>
      <c r="H29" s="35" t="s">
        <v>333</v>
      </c>
      <c r="I29" s="36">
        <v>29</v>
      </c>
      <c r="J29" s="35" t="s">
        <v>334</v>
      </c>
      <c r="K29" s="36">
        <v>7</v>
      </c>
      <c r="L29" s="46">
        <f t="shared" si="1"/>
        <v>69</v>
      </c>
      <c r="M29" s="42">
        <f>L28+L29+L30+L31</f>
        <v>256</v>
      </c>
    </row>
    <row r="30" spans="1:13" ht="20" customHeight="1" x14ac:dyDescent="0.2">
      <c r="A30" s="1" t="s">
        <v>130</v>
      </c>
      <c r="B30" s="2" t="s">
        <v>131</v>
      </c>
      <c r="C30" s="50" t="s">
        <v>42</v>
      </c>
      <c r="D30" s="35" t="s">
        <v>154</v>
      </c>
      <c r="E30" s="36">
        <v>17</v>
      </c>
      <c r="F30" s="35" t="s">
        <v>146</v>
      </c>
      <c r="G30" s="36">
        <v>17</v>
      </c>
      <c r="H30" s="35" t="s">
        <v>329</v>
      </c>
      <c r="I30" s="36">
        <v>26</v>
      </c>
      <c r="J30" s="35" t="s">
        <v>330</v>
      </c>
      <c r="K30" s="36">
        <v>2</v>
      </c>
      <c r="L30" s="46">
        <f t="shared" si="1"/>
        <v>62</v>
      </c>
    </row>
    <row r="31" spans="1:13" ht="20" customHeight="1" thickBot="1" x14ac:dyDescent="0.25">
      <c r="A31" s="142" t="s">
        <v>128</v>
      </c>
      <c r="B31" s="122" t="s">
        <v>129</v>
      </c>
      <c r="C31" s="118" t="s">
        <v>42</v>
      </c>
      <c r="D31" s="70" t="s">
        <v>153</v>
      </c>
      <c r="E31" s="71">
        <v>11</v>
      </c>
      <c r="F31" s="70" t="s">
        <v>145</v>
      </c>
      <c r="G31" s="71">
        <v>12</v>
      </c>
      <c r="H31" s="117" t="s">
        <v>327</v>
      </c>
      <c r="I31" s="118">
        <v>32</v>
      </c>
      <c r="J31" s="70" t="s">
        <v>328</v>
      </c>
      <c r="K31" s="71">
        <v>0</v>
      </c>
      <c r="L31" s="135">
        <f t="shared" si="1"/>
        <v>55</v>
      </c>
    </row>
    <row r="32" spans="1:13" ht="20" customHeight="1" x14ac:dyDescent="0.2">
      <c r="A32" s="73" t="s">
        <v>206</v>
      </c>
      <c r="B32" s="74" t="s">
        <v>143</v>
      </c>
      <c r="C32" s="51" t="s">
        <v>42</v>
      </c>
      <c r="D32" s="55"/>
      <c r="E32" s="54"/>
      <c r="F32" s="55" t="s">
        <v>151</v>
      </c>
      <c r="G32" s="54">
        <v>18</v>
      </c>
      <c r="H32" s="61"/>
      <c r="I32" s="62"/>
      <c r="J32" s="61"/>
      <c r="K32" s="62"/>
      <c r="L32" s="130">
        <f t="shared" si="1"/>
        <v>18</v>
      </c>
    </row>
    <row r="33" spans="1:12" ht="20" customHeight="1" thickBot="1" x14ac:dyDescent="0.25"/>
    <row r="34" spans="1:12" ht="20" customHeight="1" x14ac:dyDescent="0.2">
      <c r="A34" s="1"/>
      <c r="B34" s="2"/>
      <c r="C34" s="50"/>
      <c r="D34" s="4" t="s">
        <v>0</v>
      </c>
      <c r="E34" s="5" t="s">
        <v>4</v>
      </c>
      <c r="F34" s="4" t="s">
        <v>1</v>
      </c>
      <c r="G34" s="77" t="s">
        <v>4</v>
      </c>
      <c r="H34" s="4" t="s">
        <v>2</v>
      </c>
      <c r="I34" s="5" t="s">
        <v>4</v>
      </c>
      <c r="J34" s="4" t="s">
        <v>3</v>
      </c>
      <c r="K34" s="5" t="s">
        <v>4</v>
      </c>
      <c r="L34" s="3" t="s">
        <v>5</v>
      </c>
    </row>
    <row r="35" spans="1:12" ht="20" customHeight="1" x14ac:dyDescent="0.2">
      <c r="A35" s="16" t="s">
        <v>161</v>
      </c>
      <c r="B35" s="2"/>
      <c r="C35" s="7"/>
      <c r="D35" s="6"/>
      <c r="E35" s="7"/>
      <c r="F35" s="6"/>
      <c r="G35" s="7"/>
      <c r="H35" s="6"/>
      <c r="I35" s="7"/>
      <c r="J35" s="6"/>
      <c r="K35" s="7"/>
      <c r="L35" s="3"/>
    </row>
    <row r="36" spans="1:12" ht="20" customHeight="1" x14ac:dyDescent="0.2">
      <c r="A36" s="16" t="s">
        <v>137</v>
      </c>
      <c r="B36" s="41" t="s">
        <v>138</v>
      </c>
      <c r="C36" s="38" t="s">
        <v>180</v>
      </c>
      <c r="D36" s="37" t="s">
        <v>158</v>
      </c>
      <c r="E36" s="133"/>
      <c r="F36" s="37" t="s">
        <v>112</v>
      </c>
      <c r="G36" s="38">
        <v>22</v>
      </c>
      <c r="H36" s="37" t="s">
        <v>331</v>
      </c>
      <c r="I36" s="38">
        <v>26</v>
      </c>
      <c r="J36" s="37" t="s">
        <v>332</v>
      </c>
      <c r="K36" s="133"/>
      <c r="L36" s="47">
        <f>E36+G36+I36+K36</f>
        <v>48</v>
      </c>
    </row>
    <row r="37" spans="1:12" ht="20" customHeight="1" x14ac:dyDescent="0.2">
      <c r="A37" s="1"/>
      <c r="B37" s="2"/>
      <c r="C37" s="7"/>
      <c r="D37" s="6"/>
      <c r="E37" s="7"/>
      <c r="F37" s="6"/>
      <c r="G37" s="7"/>
      <c r="H37" s="6"/>
      <c r="I37" s="7"/>
      <c r="J37" s="6"/>
      <c r="K37" s="7"/>
      <c r="L37" s="3"/>
    </row>
    <row r="38" spans="1:12" ht="20" customHeight="1" thickBot="1" x14ac:dyDescent="0.25">
      <c r="A38" s="1"/>
      <c r="B38" s="2"/>
      <c r="C38" s="7"/>
      <c r="D38" s="8"/>
      <c r="E38" s="9"/>
      <c r="F38" s="8"/>
      <c r="G38" s="9"/>
      <c r="H38" s="8"/>
      <c r="I38" s="9"/>
      <c r="J38" s="8"/>
      <c r="K38" s="9"/>
      <c r="L38" s="3"/>
    </row>
    <row r="40" spans="1:12" x14ac:dyDescent="0.2">
      <c r="A40">
        <v>22</v>
      </c>
    </row>
  </sheetData>
  <sortState xmlns:xlrd2="http://schemas.microsoft.com/office/spreadsheetml/2017/richdata2" ref="A24:L32">
    <sortCondition descending="1" ref="L24:L32"/>
  </sortState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DC08C-5CE6-0F4F-A35C-D5F93DC1B536}">
  <dimension ref="A3:M43"/>
  <sheetViews>
    <sheetView topLeftCell="A16" workbookViewId="0">
      <selection activeCell="A43" sqref="A43"/>
    </sheetView>
  </sheetViews>
  <sheetFormatPr baseColWidth="10" defaultRowHeight="16" x14ac:dyDescent="0.2"/>
  <cols>
    <col min="1" max="1" width="16" customWidth="1"/>
    <col min="2" max="2" width="14" customWidth="1"/>
    <col min="3" max="3" width="8.1640625" customWidth="1"/>
    <col min="4" max="4" width="6.5" customWidth="1"/>
    <col min="5" max="5" width="5.5" customWidth="1"/>
    <col min="6" max="7" width="8.1640625" customWidth="1"/>
    <col min="8" max="8" width="6.83203125" customWidth="1"/>
    <col min="9" max="9" width="5.6640625" customWidth="1"/>
    <col min="10" max="10" width="6.6640625" customWidth="1"/>
    <col min="11" max="11" width="5.1640625" customWidth="1"/>
    <col min="12" max="12" width="8.1640625" customWidth="1"/>
  </cols>
  <sheetData>
    <row r="3" spans="1:13" x14ac:dyDescent="0.2">
      <c r="A3" s="18" t="s">
        <v>8</v>
      </c>
    </row>
    <row r="4" spans="1:13" ht="17" thickBot="1" x14ac:dyDescent="0.25"/>
    <row r="5" spans="1:13" ht="17" thickBot="1" x14ac:dyDescent="0.25">
      <c r="A5" s="241" t="s">
        <v>6</v>
      </c>
      <c r="B5" s="242" t="s">
        <v>7</v>
      </c>
      <c r="C5" s="243" t="s">
        <v>62</v>
      </c>
      <c r="D5" s="241" t="s">
        <v>0</v>
      </c>
      <c r="E5" s="243" t="s">
        <v>4</v>
      </c>
      <c r="F5" s="241" t="s">
        <v>1</v>
      </c>
      <c r="G5" s="243" t="s">
        <v>4</v>
      </c>
      <c r="H5" s="241" t="s">
        <v>2</v>
      </c>
      <c r="I5" s="243" t="s">
        <v>4</v>
      </c>
      <c r="J5" s="241" t="s">
        <v>3</v>
      </c>
      <c r="K5" s="243" t="s">
        <v>4</v>
      </c>
      <c r="L5" s="244" t="s">
        <v>5</v>
      </c>
    </row>
    <row r="6" spans="1:13" ht="16" customHeight="1" x14ac:dyDescent="0.2">
      <c r="A6" s="73" t="s">
        <v>232</v>
      </c>
      <c r="B6" s="237" t="s">
        <v>162</v>
      </c>
      <c r="C6" s="136" t="s">
        <v>180</v>
      </c>
      <c r="D6" s="139" t="s">
        <v>167</v>
      </c>
      <c r="E6" s="134">
        <v>43</v>
      </c>
      <c r="F6" s="140">
        <v>3.73</v>
      </c>
      <c r="G6" s="238">
        <v>22</v>
      </c>
      <c r="H6" s="139" t="s">
        <v>381</v>
      </c>
      <c r="I6" s="134">
        <v>27</v>
      </c>
      <c r="J6" s="239" t="s">
        <v>382</v>
      </c>
      <c r="K6" s="240">
        <v>15</v>
      </c>
      <c r="L6" s="240">
        <v>107</v>
      </c>
    </row>
    <row r="7" spans="1:13" ht="16" customHeight="1" x14ac:dyDescent="0.2">
      <c r="A7" s="1" t="s">
        <v>233</v>
      </c>
      <c r="B7" s="1" t="s">
        <v>165</v>
      </c>
      <c r="C7" s="2" t="s">
        <v>180</v>
      </c>
      <c r="D7" s="35" t="s">
        <v>170</v>
      </c>
      <c r="E7" s="36">
        <v>36</v>
      </c>
      <c r="F7" s="46">
        <v>3.36</v>
      </c>
      <c r="G7" s="28">
        <v>17</v>
      </c>
      <c r="H7" s="35" t="s">
        <v>383</v>
      </c>
      <c r="I7" s="36">
        <v>24</v>
      </c>
      <c r="J7" s="223" t="s">
        <v>384</v>
      </c>
      <c r="K7" s="227">
        <v>16</v>
      </c>
      <c r="L7" s="227">
        <v>93</v>
      </c>
    </row>
    <row r="8" spans="1:13" x14ac:dyDescent="0.2">
      <c r="A8" s="1" t="s">
        <v>234</v>
      </c>
      <c r="B8" s="16" t="s">
        <v>166</v>
      </c>
      <c r="C8" s="41" t="s">
        <v>42</v>
      </c>
      <c r="D8" s="37" t="s">
        <v>171</v>
      </c>
      <c r="E8" s="38">
        <v>31</v>
      </c>
      <c r="F8" s="47">
        <v>3.55</v>
      </c>
      <c r="G8" s="216">
        <v>22</v>
      </c>
      <c r="H8" s="35" t="s">
        <v>385</v>
      </c>
      <c r="I8" s="36">
        <v>27</v>
      </c>
      <c r="J8" s="223" t="s">
        <v>258</v>
      </c>
      <c r="K8" s="227">
        <v>2</v>
      </c>
      <c r="L8" s="226">
        <f>K8+E8+G8+I8</f>
        <v>82</v>
      </c>
      <c r="M8" s="18" t="s">
        <v>60</v>
      </c>
    </row>
    <row r="9" spans="1:13" ht="17" thickBot="1" x14ac:dyDescent="0.25">
      <c r="A9" s="99" t="s">
        <v>236</v>
      </c>
      <c r="B9" s="99" t="s">
        <v>163</v>
      </c>
      <c r="C9" s="69" t="s">
        <v>180</v>
      </c>
      <c r="D9" s="70" t="s">
        <v>168</v>
      </c>
      <c r="E9" s="71">
        <v>26</v>
      </c>
      <c r="F9" s="135">
        <v>3.5</v>
      </c>
      <c r="G9" s="222">
        <v>19</v>
      </c>
      <c r="H9" s="70" t="s">
        <v>386</v>
      </c>
      <c r="I9" s="71">
        <v>25</v>
      </c>
      <c r="J9" s="224" t="s">
        <v>387</v>
      </c>
      <c r="K9" s="228">
        <v>12</v>
      </c>
      <c r="L9" s="228">
        <v>79</v>
      </c>
      <c r="M9" s="18">
        <f>L6+L7+L8+L9</f>
        <v>361</v>
      </c>
    </row>
    <row r="10" spans="1:13" x14ac:dyDescent="0.2">
      <c r="A10" s="73" t="s">
        <v>235</v>
      </c>
      <c r="B10" s="73" t="s">
        <v>164</v>
      </c>
      <c r="C10" s="74" t="s">
        <v>180</v>
      </c>
      <c r="D10" s="55" t="s">
        <v>169</v>
      </c>
      <c r="E10" s="54">
        <v>29</v>
      </c>
      <c r="F10" s="130">
        <v>3.37</v>
      </c>
      <c r="G10" s="219">
        <v>17</v>
      </c>
      <c r="H10" s="220"/>
      <c r="I10" s="221"/>
      <c r="J10" s="225"/>
      <c r="K10" s="229"/>
      <c r="L10" s="230">
        <v>46</v>
      </c>
    </row>
    <row r="11" spans="1:13" x14ac:dyDescent="0.2">
      <c r="A11" s="1" t="s">
        <v>239</v>
      </c>
      <c r="B11" s="1" t="s">
        <v>388</v>
      </c>
      <c r="C11" s="2" t="s">
        <v>180</v>
      </c>
      <c r="D11" s="132"/>
      <c r="E11" s="133"/>
      <c r="F11" s="217"/>
      <c r="G11" s="218"/>
      <c r="H11" s="35" t="s">
        <v>389</v>
      </c>
      <c r="I11" s="36">
        <v>29</v>
      </c>
      <c r="J11" s="223" t="s">
        <v>390</v>
      </c>
      <c r="K11" s="227">
        <v>9</v>
      </c>
      <c r="L11" s="227">
        <v>36</v>
      </c>
    </row>
    <row r="12" spans="1:13" x14ac:dyDescent="0.2">
      <c r="A12" s="1" t="s">
        <v>391</v>
      </c>
      <c r="B12" s="1" t="s">
        <v>392</v>
      </c>
      <c r="C12" s="2" t="s">
        <v>42</v>
      </c>
      <c r="D12" s="132"/>
      <c r="E12" s="133"/>
      <c r="F12" s="217"/>
      <c r="G12" s="218"/>
      <c r="H12" s="35" t="s">
        <v>393</v>
      </c>
      <c r="I12" s="36">
        <v>17</v>
      </c>
      <c r="J12" s="223" t="s">
        <v>394</v>
      </c>
      <c r="K12" s="227">
        <v>7</v>
      </c>
      <c r="L12" s="227">
        <f>I12+K12</f>
        <v>24</v>
      </c>
      <c r="M12" s="18" t="s">
        <v>61</v>
      </c>
    </row>
    <row r="13" spans="1:13" x14ac:dyDescent="0.2">
      <c r="A13" s="6"/>
      <c r="B13" s="1"/>
      <c r="C13" s="7"/>
      <c r="D13" s="6"/>
      <c r="E13" s="7"/>
      <c r="F13" s="6"/>
      <c r="G13" s="7"/>
      <c r="H13" s="6"/>
      <c r="I13" s="7"/>
      <c r="J13" s="6"/>
      <c r="K13" s="7"/>
      <c r="L13" s="231"/>
      <c r="M13" s="18">
        <f>L10+L11+L12+L13</f>
        <v>106</v>
      </c>
    </row>
    <row r="14" spans="1:13" ht="17" thickBot="1" x14ac:dyDescent="0.25">
      <c r="A14" s="8"/>
      <c r="B14" s="99"/>
      <c r="C14" s="9"/>
      <c r="D14" s="8"/>
      <c r="E14" s="9"/>
      <c r="F14" s="8"/>
      <c r="G14" s="9"/>
      <c r="H14" s="8"/>
      <c r="I14" s="9"/>
      <c r="J14" s="8"/>
      <c r="K14" s="9"/>
      <c r="L14" s="10"/>
    </row>
    <row r="17" spans="1:13" x14ac:dyDescent="0.2">
      <c r="A17" s="18" t="s">
        <v>9</v>
      </c>
    </row>
    <row r="18" spans="1:13" ht="17" thickBot="1" x14ac:dyDescent="0.25"/>
    <row r="19" spans="1:13" ht="17" thickBot="1" x14ac:dyDescent="0.25">
      <c r="A19" s="52" t="s">
        <v>6</v>
      </c>
      <c r="B19" s="215" t="s">
        <v>7</v>
      </c>
      <c r="C19" s="53" t="s">
        <v>62</v>
      </c>
      <c r="D19" s="52" t="s">
        <v>0</v>
      </c>
      <c r="E19" s="53" t="s">
        <v>4</v>
      </c>
      <c r="F19" s="52" t="s">
        <v>1</v>
      </c>
      <c r="G19" s="53" t="s">
        <v>4</v>
      </c>
      <c r="H19" s="52" t="s">
        <v>2</v>
      </c>
      <c r="I19" s="53" t="s">
        <v>4</v>
      </c>
      <c r="J19" s="52" t="s">
        <v>3</v>
      </c>
      <c r="K19" s="53" t="s">
        <v>4</v>
      </c>
      <c r="L19" s="232" t="s">
        <v>5</v>
      </c>
    </row>
    <row r="20" spans="1:13" ht="20" customHeight="1" x14ac:dyDescent="0.2">
      <c r="A20" s="4" t="s">
        <v>239</v>
      </c>
      <c r="B20" s="98" t="s">
        <v>174</v>
      </c>
      <c r="C20" s="83" t="s">
        <v>180</v>
      </c>
      <c r="D20" s="76" t="s">
        <v>175</v>
      </c>
      <c r="E20" s="77">
        <v>20</v>
      </c>
      <c r="F20" s="141">
        <v>4.2</v>
      </c>
      <c r="G20" s="247">
        <v>18</v>
      </c>
      <c r="H20" s="76" t="s">
        <v>399</v>
      </c>
      <c r="I20" s="77">
        <v>30</v>
      </c>
      <c r="J20" s="76" t="s">
        <v>400</v>
      </c>
      <c r="K20" s="77">
        <v>11</v>
      </c>
      <c r="L20" s="252">
        <f>K20+I20+G20+E20</f>
        <v>79</v>
      </c>
      <c r="M20" s="18" t="s">
        <v>60</v>
      </c>
    </row>
    <row r="21" spans="1:13" ht="20" customHeight="1" x14ac:dyDescent="0.2">
      <c r="A21" s="6" t="s">
        <v>237</v>
      </c>
      <c r="B21" s="16" t="s">
        <v>172</v>
      </c>
      <c r="C21" s="41" t="s">
        <v>180</v>
      </c>
      <c r="D21" s="37" t="s">
        <v>173</v>
      </c>
      <c r="E21" s="38">
        <v>22</v>
      </c>
      <c r="F21" s="47">
        <v>4.55</v>
      </c>
      <c r="G21" s="216">
        <v>21</v>
      </c>
      <c r="H21" s="35" t="s">
        <v>270</v>
      </c>
      <c r="I21" s="36">
        <v>32</v>
      </c>
      <c r="J21" s="35" t="s">
        <v>330</v>
      </c>
      <c r="K21" s="36">
        <v>0</v>
      </c>
      <c r="L21" s="253">
        <v>75</v>
      </c>
      <c r="M21" s="18">
        <f>L20+L21+L22+L23</f>
        <v>276</v>
      </c>
    </row>
    <row r="22" spans="1:13" ht="20" customHeight="1" x14ac:dyDescent="0.2">
      <c r="A22" s="6" t="s">
        <v>240</v>
      </c>
      <c r="B22" s="16" t="s">
        <v>181</v>
      </c>
      <c r="C22" s="41" t="s">
        <v>42</v>
      </c>
      <c r="D22" s="37" t="s">
        <v>185</v>
      </c>
      <c r="E22" s="38">
        <v>16</v>
      </c>
      <c r="F22" s="47">
        <v>3.45</v>
      </c>
      <c r="G22" s="216">
        <v>16</v>
      </c>
      <c r="H22" s="35" t="s">
        <v>401</v>
      </c>
      <c r="I22" s="36">
        <v>28</v>
      </c>
      <c r="J22" s="35" t="s">
        <v>394</v>
      </c>
      <c r="K22" s="36">
        <v>3</v>
      </c>
      <c r="L22" s="253">
        <v>63</v>
      </c>
    </row>
    <row r="23" spans="1:13" ht="20" customHeight="1" thickBot="1" x14ac:dyDescent="0.25">
      <c r="A23" s="8" t="s">
        <v>238</v>
      </c>
      <c r="B23" s="99" t="s">
        <v>176</v>
      </c>
      <c r="C23" s="69" t="s">
        <v>180</v>
      </c>
      <c r="D23" s="70" t="s">
        <v>177</v>
      </c>
      <c r="E23" s="71">
        <v>20</v>
      </c>
      <c r="F23" s="135">
        <v>4.55</v>
      </c>
      <c r="G23" s="222">
        <v>21</v>
      </c>
      <c r="H23" s="70" t="s">
        <v>398</v>
      </c>
      <c r="I23" s="71">
        <v>18</v>
      </c>
      <c r="J23" s="254"/>
      <c r="K23" s="255"/>
      <c r="L23" s="256">
        <v>59</v>
      </c>
    </row>
    <row r="24" spans="1:13" ht="20" customHeight="1" x14ac:dyDescent="0.2">
      <c r="A24" s="4" t="s">
        <v>241</v>
      </c>
      <c r="B24" s="98" t="s">
        <v>178</v>
      </c>
      <c r="C24" s="83" t="s">
        <v>180</v>
      </c>
      <c r="D24" s="76" t="s">
        <v>179</v>
      </c>
      <c r="E24" s="77">
        <v>13</v>
      </c>
      <c r="F24" s="141">
        <v>3.9</v>
      </c>
      <c r="G24" s="247">
        <v>15</v>
      </c>
      <c r="H24" s="76" t="s">
        <v>402</v>
      </c>
      <c r="I24" s="77">
        <v>22</v>
      </c>
      <c r="J24" s="76" t="s">
        <v>403</v>
      </c>
      <c r="K24" s="77">
        <v>0</v>
      </c>
      <c r="L24" s="252">
        <v>50</v>
      </c>
      <c r="M24" s="18" t="s">
        <v>61</v>
      </c>
    </row>
    <row r="25" spans="1:13" ht="20" customHeight="1" x14ac:dyDescent="0.2">
      <c r="A25" s="6" t="s">
        <v>242</v>
      </c>
      <c r="B25" s="1" t="s">
        <v>183</v>
      </c>
      <c r="C25" s="2" t="s">
        <v>42</v>
      </c>
      <c r="D25" s="35" t="s">
        <v>186</v>
      </c>
      <c r="E25" s="36">
        <v>10</v>
      </c>
      <c r="F25" s="46">
        <v>2.65</v>
      </c>
      <c r="G25" s="28">
        <v>6</v>
      </c>
      <c r="H25" s="35" t="s">
        <v>404</v>
      </c>
      <c r="I25" s="36">
        <v>20</v>
      </c>
      <c r="J25" s="35" t="s">
        <v>405</v>
      </c>
      <c r="K25" s="36">
        <v>0</v>
      </c>
      <c r="L25" s="249">
        <v>36</v>
      </c>
      <c r="M25" s="18">
        <f>L24+L25+L26+L27</f>
        <v>133</v>
      </c>
    </row>
    <row r="26" spans="1:13" ht="20" customHeight="1" x14ac:dyDescent="0.2">
      <c r="A26" s="6" t="s">
        <v>236</v>
      </c>
      <c r="B26" s="1" t="s">
        <v>182</v>
      </c>
      <c r="C26" s="2" t="s">
        <v>42</v>
      </c>
      <c r="D26" s="35" t="s">
        <v>186</v>
      </c>
      <c r="E26" s="36">
        <v>10</v>
      </c>
      <c r="F26" s="46">
        <v>2.4500000000000002</v>
      </c>
      <c r="G26" s="28">
        <v>4</v>
      </c>
      <c r="H26" s="35" t="s">
        <v>406</v>
      </c>
      <c r="I26" s="36">
        <v>15</v>
      </c>
      <c r="J26" s="35" t="s">
        <v>407</v>
      </c>
      <c r="K26" s="36">
        <v>0</v>
      </c>
      <c r="L26" s="249">
        <v>29</v>
      </c>
    </row>
    <row r="27" spans="1:13" ht="20" customHeight="1" thickBot="1" x14ac:dyDescent="0.25">
      <c r="A27" s="8" t="s">
        <v>391</v>
      </c>
      <c r="B27" s="99" t="s">
        <v>410</v>
      </c>
      <c r="C27" s="69" t="s">
        <v>42</v>
      </c>
      <c r="D27" s="254"/>
      <c r="E27" s="255"/>
      <c r="F27" s="257"/>
      <c r="G27" s="258"/>
      <c r="H27" s="70" t="s">
        <v>411</v>
      </c>
      <c r="I27" s="71">
        <v>18</v>
      </c>
      <c r="J27" s="70" t="s">
        <v>412</v>
      </c>
      <c r="K27" s="71">
        <v>0</v>
      </c>
      <c r="L27" s="256">
        <v>18</v>
      </c>
    </row>
    <row r="28" spans="1:13" ht="20" customHeight="1" x14ac:dyDescent="0.2">
      <c r="A28" s="61" t="s">
        <v>243</v>
      </c>
      <c r="B28" s="73" t="s">
        <v>244</v>
      </c>
      <c r="C28" s="74" t="s">
        <v>42</v>
      </c>
      <c r="D28" s="220"/>
      <c r="E28" s="221"/>
      <c r="F28" s="130">
        <v>3.3</v>
      </c>
      <c r="G28" s="219">
        <v>14</v>
      </c>
      <c r="H28" s="220"/>
      <c r="I28" s="221"/>
      <c r="J28" s="220"/>
      <c r="K28" s="221"/>
      <c r="L28" s="259">
        <v>14</v>
      </c>
      <c r="M28" s="18" t="s">
        <v>281</v>
      </c>
    </row>
    <row r="29" spans="1:13" ht="20" customHeight="1" x14ac:dyDescent="0.2">
      <c r="A29" s="6" t="s">
        <v>245</v>
      </c>
      <c r="B29" s="1" t="s">
        <v>184</v>
      </c>
      <c r="C29" s="2" t="s">
        <v>42</v>
      </c>
      <c r="D29" s="35" t="s">
        <v>187</v>
      </c>
      <c r="E29" s="36">
        <v>0</v>
      </c>
      <c r="F29" s="217"/>
      <c r="G29" s="218"/>
      <c r="H29" s="35" t="s">
        <v>408</v>
      </c>
      <c r="I29" s="36">
        <v>13</v>
      </c>
      <c r="J29" s="35" t="s">
        <v>409</v>
      </c>
      <c r="K29" s="36">
        <v>0</v>
      </c>
      <c r="L29" s="249">
        <f>I29+K29</f>
        <v>13</v>
      </c>
      <c r="M29" s="18">
        <f>L28+L29+L30+L31</f>
        <v>46</v>
      </c>
    </row>
    <row r="30" spans="1:13" ht="20" customHeight="1" x14ac:dyDescent="0.2">
      <c r="A30" s="6" t="s">
        <v>413</v>
      </c>
      <c r="B30" s="1" t="s">
        <v>414</v>
      </c>
      <c r="C30" s="2" t="s">
        <v>415</v>
      </c>
      <c r="D30" s="132"/>
      <c r="E30" s="133"/>
      <c r="F30" s="217"/>
      <c r="G30" s="218"/>
      <c r="H30" s="35" t="s">
        <v>416</v>
      </c>
      <c r="I30" s="36">
        <v>19</v>
      </c>
      <c r="J30" s="35"/>
      <c r="K30" s="36"/>
      <c r="L30" s="249">
        <f>I30+K30</f>
        <v>19</v>
      </c>
    </row>
    <row r="31" spans="1:13" ht="20" customHeight="1" thickBot="1" x14ac:dyDescent="0.25">
      <c r="A31" s="233"/>
      <c r="B31" s="234"/>
      <c r="C31" s="235"/>
      <c r="D31" s="260"/>
      <c r="E31" s="261"/>
      <c r="F31" s="260"/>
      <c r="G31" s="261"/>
      <c r="H31" s="262"/>
      <c r="I31" s="263"/>
      <c r="J31" s="262"/>
      <c r="K31" s="263"/>
      <c r="L31" s="264"/>
    </row>
    <row r="34" spans="1:13" x14ac:dyDescent="0.2">
      <c r="A34" s="18" t="s">
        <v>190</v>
      </c>
    </row>
    <row r="35" spans="1:13" ht="17" thickBot="1" x14ac:dyDescent="0.25"/>
    <row r="36" spans="1:13" ht="20" customHeight="1" thickBot="1" x14ac:dyDescent="0.25">
      <c r="A36" s="52" t="s">
        <v>6</v>
      </c>
      <c r="B36" s="215" t="s">
        <v>7</v>
      </c>
      <c r="C36" s="245" t="s">
        <v>62</v>
      </c>
      <c r="D36" s="52" t="s">
        <v>0</v>
      </c>
      <c r="E36" s="53" t="s">
        <v>4</v>
      </c>
      <c r="F36" s="246" t="s">
        <v>1</v>
      </c>
      <c r="G36" s="53" t="s">
        <v>4</v>
      </c>
      <c r="H36" s="52" t="s">
        <v>2</v>
      </c>
      <c r="I36" s="53" t="s">
        <v>4</v>
      </c>
      <c r="J36" s="52" t="s">
        <v>3</v>
      </c>
      <c r="K36" s="53" t="s">
        <v>4</v>
      </c>
      <c r="L36" s="232" t="s">
        <v>5</v>
      </c>
    </row>
    <row r="37" spans="1:13" ht="20" customHeight="1" x14ac:dyDescent="0.2">
      <c r="A37" s="63" t="s">
        <v>246</v>
      </c>
      <c r="B37" s="144" t="s">
        <v>191</v>
      </c>
      <c r="C37" s="64" t="s">
        <v>180</v>
      </c>
      <c r="D37" s="76" t="s">
        <v>193</v>
      </c>
      <c r="E37" s="133"/>
      <c r="F37" s="141">
        <v>4.8499999999999996</v>
      </c>
      <c r="G37" s="247">
        <v>29</v>
      </c>
      <c r="H37" s="66" t="s">
        <v>417</v>
      </c>
      <c r="I37" s="67">
        <v>24</v>
      </c>
      <c r="J37" s="76" t="s">
        <v>345</v>
      </c>
      <c r="K37" s="133"/>
      <c r="L37" s="248">
        <v>67</v>
      </c>
      <c r="M37" s="18" t="s">
        <v>60</v>
      </c>
    </row>
    <row r="38" spans="1:13" ht="20" customHeight="1" x14ac:dyDescent="0.2">
      <c r="A38" s="6" t="s">
        <v>247</v>
      </c>
      <c r="B38" s="1" t="s">
        <v>192</v>
      </c>
      <c r="C38" s="2" t="s">
        <v>180</v>
      </c>
      <c r="D38" s="35" t="s">
        <v>194</v>
      </c>
      <c r="E38" s="133"/>
      <c r="F38" s="46">
        <v>3.9</v>
      </c>
      <c r="G38" s="28">
        <v>16</v>
      </c>
      <c r="H38" s="35" t="s">
        <v>418</v>
      </c>
      <c r="I38" s="36">
        <v>14</v>
      </c>
      <c r="J38" s="35" t="s">
        <v>419</v>
      </c>
      <c r="K38" s="133"/>
      <c r="L38" s="249">
        <v>30</v>
      </c>
      <c r="M38" s="18">
        <f>L37+L38+L39+L40</f>
        <v>119</v>
      </c>
    </row>
    <row r="39" spans="1:13" ht="20" customHeight="1" x14ac:dyDescent="0.2">
      <c r="A39" s="6" t="s">
        <v>420</v>
      </c>
      <c r="B39" s="1" t="s">
        <v>421</v>
      </c>
      <c r="C39" s="2" t="s">
        <v>42</v>
      </c>
      <c r="D39" s="35"/>
      <c r="E39" s="36"/>
      <c r="F39" s="46"/>
      <c r="G39" s="28"/>
      <c r="H39" s="35"/>
      <c r="I39" s="36"/>
      <c r="J39" s="35" t="s">
        <v>344</v>
      </c>
      <c r="K39" s="36"/>
      <c r="L39" s="249">
        <v>0</v>
      </c>
    </row>
    <row r="40" spans="1:13" ht="20" customHeight="1" thickBot="1" x14ac:dyDescent="0.25">
      <c r="A40" s="8" t="s">
        <v>232</v>
      </c>
      <c r="B40" s="142" t="s">
        <v>422</v>
      </c>
      <c r="C40" s="122" t="s">
        <v>180</v>
      </c>
      <c r="D40" s="117"/>
      <c r="E40" s="118"/>
      <c r="F40" s="143"/>
      <c r="G40" s="250"/>
      <c r="H40" s="70" t="s">
        <v>423</v>
      </c>
      <c r="I40" s="71">
        <v>22</v>
      </c>
      <c r="J40" s="70"/>
      <c r="K40" s="71"/>
      <c r="L40" s="251">
        <v>22</v>
      </c>
    </row>
    <row r="41" spans="1:13" ht="20" customHeight="1" thickBot="1" x14ac:dyDescent="0.25">
      <c r="A41" s="73"/>
      <c r="B41" s="74"/>
      <c r="C41" s="62"/>
      <c r="D41" s="233"/>
      <c r="E41" s="235"/>
      <c r="F41" s="233"/>
      <c r="G41" s="235"/>
      <c r="H41" s="233"/>
      <c r="I41" s="235"/>
      <c r="J41" s="233"/>
      <c r="K41" s="235"/>
      <c r="L41" s="236"/>
    </row>
    <row r="43" spans="1:13" x14ac:dyDescent="0.2">
      <c r="A43">
        <v>21</v>
      </c>
    </row>
  </sheetData>
  <sortState xmlns:xlrd2="http://schemas.microsoft.com/office/spreadsheetml/2017/richdata2" ref="A20:L30">
    <sortCondition descending="1" ref="L20:L30"/>
  </sortState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E592F-204F-7D43-A52D-BBB0F483857F}">
  <dimension ref="A3:M36"/>
  <sheetViews>
    <sheetView topLeftCell="A9" workbookViewId="0">
      <selection activeCell="A36" sqref="A36"/>
    </sheetView>
  </sheetViews>
  <sheetFormatPr baseColWidth="10" defaultRowHeight="16" x14ac:dyDescent="0.2"/>
  <cols>
    <col min="1" max="1" width="12.33203125" bestFit="1" customWidth="1"/>
    <col min="3" max="3" width="5.5" customWidth="1"/>
    <col min="4" max="4" width="6.5" customWidth="1"/>
    <col min="5" max="5" width="5.6640625" customWidth="1"/>
    <col min="6" max="6" width="8.5" customWidth="1"/>
    <col min="7" max="7" width="6.5" customWidth="1"/>
    <col min="8" max="8" width="6.33203125" customWidth="1"/>
    <col min="9" max="9" width="5.1640625" customWidth="1"/>
    <col min="10" max="10" width="7.33203125" customWidth="1"/>
    <col min="11" max="11" width="5.6640625" customWidth="1"/>
    <col min="12" max="12" width="6.5" customWidth="1"/>
  </cols>
  <sheetData>
    <row r="3" spans="1:13" x14ac:dyDescent="0.2">
      <c r="A3" s="18" t="s">
        <v>8</v>
      </c>
      <c r="E3" s="129"/>
    </row>
    <row r="4" spans="1:13" ht="17" thickBot="1" x14ac:dyDescent="0.25"/>
    <row r="5" spans="1:13" x14ac:dyDescent="0.2">
      <c r="A5" s="4" t="s">
        <v>6</v>
      </c>
      <c r="B5" s="98" t="s">
        <v>7</v>
      </c>
      <c r="C5" s="5" t="s">
        <v>62</v>
      </c>
      <c r="D5" s="52" t="s">
        <v>0</v>
      </c>
      <c r="E5" s="53" t="s">
        <v>4</v>
      </c>
      <c r="F5" s="52" t="s">
        <v>1</v>
      </c>
      <c r="G5" s="53" t="s">
        <v>4</v>
      </c>
      <c r="H5" s="4" t="s">
        <v>2</v>
      </c>
      <c r="I5" s="5" t="s">
        <v>4</v>
      </c>
      <c r="J5" s="4" t="s">
        <v>3</v>
      </c>
      <c r="K5" s="5" t="s">
        <v>4</v>
      </c>
      <c r="L5" s="131" t="s">
        <v>5</v>
      </c>
    </row>
    <row r="6" spans="1:13" x14ac:dyDescent="0.2">
      <c r="A6" s="170" t="s">
        <v>287</v>
      </c>
      <c r="B6" s="171" t="s">
        <v>347</v>
      </c>
      <c r="C6" s="172" t="s">
        <v>180</v>
      </c>
      <c r="D6" s="148" t="s">
        <v>348</v>
      </c>
      <c r="E6" s="149">
        <v>20</v>
      </c>
      <c r="F6" s="150">
        <v>2.8</v>
      </c>
      <c r="G6" s="149">
        <v>11</v>
      </c>
      <c r="H6" s="173">
        <v>18.64</v>
      </c>
      <c r="I6" s="152">
        <v>27</v>
      </c>
      <c r="J6" s="153" t="s">
        <v>349</v>
      </c>
      <c r="K6" s="152">
        <v>9</v>
      </c>
      <c r="L6" s="154">
        <f t="shared" ref="L6:L11" si="0">E6+G6+I6+K6</f>
        <v>67</v>
      </c>
    </row>
    <row r="7" spans="1:13" x14ac:dyDescent="0.2">
      <c r="A7" s="145" t="s">
        <v>30</v>
      </c>
      <c r="B7" s="146" t="s">
        <v>290</v>
      </c>
      <c r="C7" s="147" t="s">
        <v>180</v>
      </c>
      <c r="D7" s="148" t="s">
        <v>350</v>
      </c>
      <c r="E7" s="149">
        <v>15</v>
      </c>
      <c r="F7" s="150">
        <v>2.6</v>
      </c>
      <c r="G7" s="149">
        <v>8</v>
      </c>
      <c r="H7" s="151">
        <v>14.77</v>
      </c>
      <c r="I7" s="152">
        <v>23</v>
      </c>
      <c r="J7" s="153" t="s">
        <v>351</v>
      </c>
      <c r="K7" s="152">
        <v>11</v>
      </c>
      <c r="L7" s="154">
        <f t="shared" si="0"/>
        <v>57</v>
      </c>
    </row>
    <row r="8" spans="1:13" x14ac:dyDescent="0.2">
      <c r="A8" s="146" t="s">
        <v>234</v>
      </c>
      <c r="B8" s="146" t="s">
        <v>284</v>
      </c>
      <c r="C8" s="147" t="s">
        <v>180</v>
      </c>
      <c r="D8" s="148" t="s">
        <v>352</v>
      </c>
      <c r="E8" s="149">
        <v>18</v>
      </c>
      <c r="F8" s="150">
        <v>3.05</v>
      </c>
      <c r="G8" s="149">
        <v>13</v>
      </c>
      <c r="H8" s="207"/>
      <c r="I8" s="208"/>
      <c r="J8" s="153" t="s">
        <v>354</v>
      </c>
      <c r="K8" s="152">
        <v>15</v>
      </c>
      <c r="L8" s="154">
        <f t="shared" si="0"/>
        <v>46</v>
      </c>
      <c r="M8" s="18" t="s">
        <v>60</v>
      </c>
    </row>
    <row r="9" spans="1:13" ht="17" thickBot="1" x14ac:dyDescent="0.25">
      <c r="A9" s="164" t="s">
        <v>288</v>
      </c>
      <c r="B9" s="165" t="s">
        <v>289</v>
      </c>
      <c r="C9" s="166" t="s">
        <v>180</v>
      </c>
      <c r="D9" s="167" t="s">
        <v>355</v>
      </c>
      <c r="E9" s="168">
        <v>28</v>
      </c>
      <c r="F9" s="169">
        <v>3.36</v>
      </c>
      <c r="G9" s="168">
        <v>17</v>
      </c>
      <c r="H9" s="211"/>
      <c r="I9" s="212"/>
      <c r="J9" s="211"/>
      <c r="K9" s="212"/>
      <c r="L9" s="159">
        <f t="shared" si="0"/>
        <v>45</v>
      </c>
      <c r="M9" s="42">
        <f>L6+L7+L8+L9</f>
        <v>215</v>
      </c>
    </row>
    <row r="10" spans="1:13" x14ac:dyDescent="0.2">
      <c r="A10" s="175" t="s">
        <v>356</v>
      </c>
      <c r="B10" s="176" t="s">
        <v>357</v>
      </c>
      <c r="C10" s="177" t="s">
        <v>180</v>
      </c>
      <c r="D10" s="213"/>
      <c r="E10" s="214"/>
      <c r="F10" s="213"/>
      <c r="G10" s="214"/>
      <c r="H10" s="161">
        <v>15</v>
      </c>
      <c r="I10" s="162">
        <v>24</v>
      </c>
      <c r="J10" s="174" t="s">
        <v>358</v>
      </c>
      <c r="K10" s="162">
        <v>17</v>
      </c>
      <c r="L10" s="163">
        <f t="shared" si="0"/>
        <v>41</v>
      </c>
    </row>
    <row r="11" spans="1:13" ht="17" thickBot="1" x14ac:dyDescent="0.25">
      <c r="A11" s="145" t="s">
        <v>285</v>
      </c>
      <c r="B11" s="146" t="s">
        <v>286</v>
      </c>
      <c r="C11" s="147" t="s">
        <v>180</v>
      </c>
      <c r="D11" s="155" t="s">
        <v>359</v>
      </c>
      <c r="E11" s="156">
        <v>10</v>
      </c>
      <c r="F11" s="157">
        <v>3.03</v>
      </c>
      <c r="G11" s="156">
        <v>13</v>
      </c>
      <c r="H11" s="211"/>
      <c r="I11" s="212"/>
      <c r="J11" s="211"/>
      <c r="K11" s="212"/>
      <c r="L11" s="159">
        <f t="shared" si="0"/>
        <v>23</v>
      </c>
    </row>
    <row r="12" spans="1:13" ht="17" thickBot="1" x14ac:dyDescent="0.25">
      <c r="A12" s="8"/>
      <c r="B12" s="99"/>
      <c r="C12" s="9"/>
      <c r="D12" s="8"/>
      <c r="E12" s="9"/>
      <c r="F12" s="8"/>
      <c r="G12" s="9"/>
      <c r="H12" s="8"/>
      <c r="I12" s="9"/>
      <c r="J12" s="8"/>
      <c r="K12" s="9"/>
      <c r="L12" s="10"/>
    </row>
    <row r="15" spans="1:13" x14ac:dyDescent="0.2">
      <c r="A15" s="18" t="s">
        <v>9</v>
      </c>
    </row>
    <row r="16" spans="1:13" ht="17" thickBot="1" x14ac:dyDescent="0.25"/>
    <row r="17" spans="1:13" x14ac:dyDescent="0.2">
      <c r="A17" s="146" t="s">
        <v>6</v>
      </c>
      <c r="B17" s="146" t="s">
        <v>7</v>
      </c>
      <c r="C17" s="178" t="s">
        <v>62</v>
      </c>
      <c r="D17" s="179" t="s">
        <v>0</v>
      </c>
      <c r="E17" s="180" t="s">
        <v>4</v>
      </c>
      <c r="F17" s="179" t="s">
        <v>1</v>
      </c>
      <c r="G17" s="180" t="s">
        <v>4</v>
      </c>
      <c r="H17" s="179" t="s">
        <v>2</v>
      </c>
      <c r="I17" s="180" t="s">
        <v>4</v>
      </c>
      <c r="J17" s="179" t="s">
        <v>3</v>
      </c>
      <c r="K17" s="180" t="s">
        <v>4</v>
      </c>
      <c r="L17" s="181" t="s">
        <v>5</v>
      </c>
    </row>
    <row r="18" spans="1:13" x14ac:dyDescent="0.2">
      <c r="A18" s="171" t="s">
        <v>360</v>
      </c>
      <c r="B18" s="194" t="s">
        <v>361</v>
      </c>
      <c r="C18" s="172" t="s">
        <v>180</v>
      </c>
      <c r="D18" s="199"/>
      <c r="E18" s="200"/>
      <c r="F18" s="199"/>
      <c r="G18" s="200"/>
      <c r="H18" s="173">
        <v>26</v>
      </c>
      <c r="I18" s="152">
        <v>22</v>
      </c>
      <c r="J18" s="153" t="s">
        <v>362</v>
      </c>
      <c r="K18" s="152">
        <v>11</v>
      </c>
      <c r="L18" s="154">
        <f>E18+G18+I18+K18</f>
        <v>33</v>
      </c>
      <c r="M18" s="18" t="s">
        <v>60</v>
      </c>
    </row>
    <row r="19" spans="1:13" x14ac:dyDescent="0.2">
      <c r="A19" s="146" t="s">
        <v>363</v>
      </c>
      <c r="B19" s="182" t="s">
        <v>364</v>
      </c>
      <c r="C19" s="147" t="s">
        <v>180</v>
      </c>
      <c r="D19" s="201"/>
      <c r="E19" s="202"/>
      <c r="F19" s="201"/>
      <c r="G19" s="202"/>
      <c r="H19" s="151">
        <v>19</v>
      </c>
      <c r="I19" s="152">
        <v>15</v>
      </c>
      <c r="J19" s="153" t="s">
        <v>365</v>
      </c>
      <c r="K19" s="152">
        <v>15</v>
      </c>
      <c r="L19" s="154">
        <f>E19+G19+I19+K19</f>
        <v>30</v>
      </c>
      <c r="M19" s="42">
        <f>L18+L19+L20+L21</f>
        <v>103</v>
      </c>
    </row>
    <row r="20" spans="1:13" x14ac:dyDescent="0.2">
      <c r="A20" s="146" t="s">
        <v>236</v>
      </c>
      <c r="B20" s="182" t="s">
        <v>366</v>
      </c>
      <c r="C20" s="147" t="s">
        <v>42</v>
      </c>
      <c r="D20" s="201"/>
      <c r="E20" s="202"/>
      <c r="F20" s="201"/>
      <c r="G20" s="202"/>
      <c r="H20" s="151">
        <v>22.04</v>
      </c>
      <c r="I20" s="152">
        <v>26</v>
      </c>
      <c r="J20" s="153" t="s">
        <v>367</v>
      </c>
      <c r="K20" s="152">
        <v>0</v>
      </c>
      <c r="L20" s="154">
        <f>E20+G20+I20+K20</f>
        <v>26</v>
      </c>
    </row>
    <row r="21" spans="1:13" ht="17" thickBot="1" x14ac:dyDescent="0.25">
      <c r="A21" s="165" t="s">
        <v>368</v>
      </c>
      <c r="B21" s="195" t="s">
        <v>369</v>
      </c>
      <c r="C21" s="166" t="s">
        <v>180</v>
      </c>
      <c r="D21" s="203"/>
      <c r="E21" s="204"/>
      <c r="F21" s="203"/>
      <c r="G21" s="204"/>
      <c r="H21" s="205"/>
      <c r="I21" s="206"/>
      <c r="J21" s="196" t="s">
        <v>370</v>
      </c>
      <c r="K21" s="158">
        <v>14</v>
      </c>
      <c r="L21" s="159">
        <f>E21+G21+I21+K21</f>
        <v>14</v>
      </c>
    </row>
    <row r="22" spans="1:13" x14ac:dyDescent="0.2">
      <c r="A22" s="190"/>
      <c r="B22" s="191"/>
      <c r="C22" s="160"/>
      <c r="D22" s="192"/>
      <c r="E22" s="160"/>
      <c r="F22" s="192"/>
      <c r="G22" s="160"/>
      <c r="H22" s="161"/>
      <c r="I22" s="162"/>
      <c r="J22" s="161"/>
      <c r="K22" s="162"/>
      <c r="L22" s="193"/>
      <c r="M22" s="18"/>
    </row>
    <row r="23" spans="1:13" x14ac:dyDescent="0.2">
      <c r="A23" s="183"/>
      <c r="B23" s="184"/>
      <c r="C23" s="185"/>
      <c r="D23" s="186"/>
      <c r="E23" s="185"/>
      <c r="F23" s="151"/>
      <c r="G23" s="152"/>
      <c r="H23" s="186"/>
      <c r="I23" s="185"/>
      <c r="J23" s="186"/>
      <c r="K23" s="185"/>
      <c r="L23" s="187"/>
    </row>
    <row r="24" spans="1:13" ht="17" thickBot="1" x14ac:dyDescent="0.25">
      <c r="A24" s="146" t="s">
        <v>371</v>
      </c>
      <c r="B24" s="182" t="s">
        <v>372</v>
      </c>
      <c r="C24" s="147" t="s">
        <v>180</v>
      </c>
      <c r="D24" s="209"/>
      <c r="E24" s="210"/>
      <c r="F24" s="209"/>
      <c r="G24" s="210"/>
      <c r="H24" s="188">
        <v>16</v>
      </c>
      <c r="I24" s="158">
        <v>11</v>
      </c>
      <c r="J24" s="211"/>
      <c r="K24" s="212"/>
      <c r="L24" s="189">
        <f>E24+G24+I24+K24</f>
        <v>11</v>
      </c>
    </row>
    <row r="27" spans="1:13" x14ac:dyDescent="0.2">
      <c r="A27" s="18" t="s">
        <v>190</v>
      </c>
    </row>
    <row r="28" spans="1:13" ht="17" thickBot="1" x14ac:dyDescent="0.25"/>
    <row r="29" spans="1:13" x14ac:dyDescent="0.2">
      <c r="A29" s="4" t="s">
        <v>6</v>
      </c>
      <c r="B29" s="98" t="s">
        <v>7</v>
      </c>
      <c r="C29" s="5" t="s">
        <v>62</v>
      </c>
      <c r="D29" s="52" t="s">
        <v>0</v>
      </c>
      <c r="E29" s="53" t="s">
        <v>4</v>
      </c>
      <c r="F29" s="52" t="s">
        <v>1</v>
      </c>
      <c r="G29" s="53" t="s">
        <v>4</v>
      </c>
      <c r="H29" s="4" t="s">
        <v>2</v>
      </c>
      <c r="I29" s="5" t="s">
        <v>4</v>
      </c>
      <c r="J29" s="4" t="s">
        <v>3</v>
      </c>
      <c r="K29" s="5" t="s">
        <v>4</v>
      </c>
      <c r="L29" s="131" t="s">
        <v>5</v>
      </c>
    </row>
    <row r="30" spans="1:13" x14ac:dyDescent="0.2">
      <c r="A30" s="171" t="s">
        <v>373</v>
      </c>
      <c r="B30" s="194" t="s">
        <v>374</v>
      </c>
      <c r="C30" s="172" t="s">
        <v>180</v>
      </c>
      <c r="D30" s="201"/>
      <c r="E30" s="202"/>
      <c r="F30" s="201"/>
      <c r="G30" s="202"/>
      <c r="H30" s="173">
        <v>32.5</v>
      </c>
      <c r="I30" s="152">
        <v>21</v>
      </c>
      <c r="J30" s="153" t="s">
        <v>353</v>
      </c>
      <c r="K30" s="152">
        <v>0</v>
      </c>
      <c r="L30" s="197">
        <f>E30+G30+I30+K30</f>
        <v>21</v>
      </c>
      <c r="M30" s="18" t="s">
        <v>60</v>
      </c>
    </row>
    <row r="31" spans="1:13" x14ac:dyDescent="0.2">
      <c r="A31" s="146" t="s">
        <v>375</v>
      </c>
      <c r="B31" s="182" t="s">
        <v>376</v>
      </c>
      <c r="C31" s="147" t="s">
        <v>180</v>
      </c>
      <c r="D31" s="201"/>
      <c r="E31" s="202"/>
      <c r="F31" s="201"/>
      <c r="G31" s="202"/>
      <c r="H31" s="151">
        <v>32</v>
      </c>
      <c r="I31" s="152">
        <v>21</v>
      </c>
      <c r="J31" s="153" t="s">
        <v>377</v>
      </c>
      <c r="K31" s="152">
        <v>14</v>
      </c>
      <c r="L31" s="197">
        <f>E31+G31+I31+K31</f>
        <v>35</v>
      </c>
      <c r="M31" s="42">
        <f>L30+L31</f>
        <v>56</v>
      </c>
    </row>
    <row r="32" spans="1:13" x14ac:dyDescent="0.2">
      <c r="A32" s="198" t="s">
        <v>378</v>
      </c>
      <c r="B32" s="182" t="s">
        <v>379</v>
      </c>
      <c r="C32" s="147" t="s">
        <v>42</v>
      </c>
      <c r="D32" s="201"/>
      <c r="E32" s="202"/>
      <c r="F32" s="201"/>
      <c r="G32" s="202"/>
      <c r="H32" s="207"/>
      <c r="I32" s="208"/>
      <c r="J32" s="153" t="s">
        <v>380</v>
      </c>
      <c r="K32" s="152">
        <v>0</v>
      </c>
      <c r="L32" s="197">
        <f>E32+G32+I32+K32</f>
        <v>0</v>
      </c>
    </row>
    <row r="33" spans="1:12" ht="17" thickBot="1" x14ac:dyDescent="0.25">
      <c r="A33" s="1"/>
      <c r="B33" s="2"/>
      <c r="C33" s="7"/>
      <c r="D33" s="8"/>
      <c r="E33" s="9"/>
      <c r="F33" s="8"/>
      <c r="G33" s="9"/>
      <c r="H33" s="8"/>
      <c r="I33" s="9"/>
      <c r="J33" s="8"/>
      <c r="K33" s="9"/>
      <c r="L33" s="10"/>
    </row>
    <row r="36" spans="1:12" x14ac:dyDescent="0.2">
      <c r="A36">
        <v>13</v>
      </c>
    </row>
  </sheetData>
  <sortState xmlns:xlrd2="http://schemas.microsoft.com/office/spreadsheetml/2017/richdata2" ref="A6:L11">
    <sortCondition descending="1" ref="L6:L11"/>
  </sortState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59F08-E79A-6648-B5B7-5FCD76A285DC}">
  <dimension ref="A1:F28"/>
  <sheetViews>
    <sheetView workbookViewId="0">
      <selection activeCell="A2" sqref="A2:E28"/>
    </sheetView>
  </sheetViews>
  <sheetFormatPr baseColWidth="10" defaultRowHeight="16" x14ac:dyDescent="0.2"/>
  <cols>
    <col min="3" max="3" width="22.83203125" customWidth="1"/>
    <col min="4" max="4" width="15" customWidth="1"/>
  </cols>
  <sheetData>
    <row r="1" spans="1:6" x14ac:dyDescent="0.2">
      <c r="E1" t="s">
        <v>208</v>
      </c>
    </row>
    <row r="2" spans="1:6" ht="24" x14ac:dyDescent="0.3">
      <c r="A2" s="87"/>
      <c r="B2" s="88" t="s">
        <v>395</v>
      </c>
      <c r="C2" s="87"/>
      <c r="D2" s="87"/>
      <c r="E2" s="87"/>
      <c r="F2" s="87"/>
    </row>
    <row r="4" spans="1:6" ht="30" customHeight="1" x14ac:dyDescent="0.3">
      <c r="A4" s="87"/>
      <c r="B4" s="88" t="s">
        <v>207</v>
      </c>
      <c r="C4" s="87"/>
      <c r="D4" s="87"/>
      <c r="E4" s="89" t="s">
        <v>211</v>
      </c>
    </row>
    <row r="5" spans="1:6" ht="30" customHeight="1" x14ac:dyDescent="0.3">
      <c r="A5" s="88" t="s">
        <v>223</v>
      </c>
      <c r="B5" s="88" t="s">
        <v>224</v>
      </c>
      <c r="C5" s="88"/>
      <c r="D5" s="88" t="s">
        <v>60</v>
      </c>
      <c r="E5" s="88">
        <v>516</v>
      </c>
    </row>
    <row r="6" spans="1:6" ht="30" customHeight="1" x14ac:dyDescent="0.3">
      <c r="A6" s="87" t="s">
        <v>218</v>
      </c>
      <c r="B6" s="87" t="s">
        <v>433</v>
      </c>
      <c r="C6" s="87"/>
      <c r="D6" s="87" t="s">
        <v>61</v>
      </c>
      <c r="E6" s="87">
        <v>433</v>
      </c>
    </row>
    <row r="7" spans="1:6" ht="30" customHeight="1" x14ac:dyDescent="0.3">
      <c r="A7" s="87" t="s">
        <v>219</v>
      </c>
      <c r="B7" s="87" t="s">
        <v>283</v>
      </c>
      <c r="C7" s="87"/>
      <c r="D7" s="87" t="s">
        <v>60</v>
      </c>
      <c r="E7" s="87">
        <v>361</v>
      </c>
    </row>
    <row r="8" spans="1:6" ht="30" customHeight="1" x14ac:dyDescent="0.3">
      <c r="A8" s="87" t="s">
        <v>220</v>
      </c>
      <c r="B8" s="87" t="s">
        <v>209</v>
      </c>
      <c r="C8" s="87"/>
      <c r="D8" s="87" t="s">
        <v>60</v>
      </c>
      <c r="E8" s="87">
        <v>262</v>
      </c>
    </row>
    <row r="9" spans="1:6" ht="30" customHeight="1" x14ac:dyDescent="0.3">
      <c r="A9" s="87" t="s">
        <v>221</v>
      </c>
      <c r="B9" s="87" t="s">
        <v>291</v>
      </c>
      <c r="C9" s="87"/>
      <c r="D9" s="87" t="s">
        <v>60</v>
      </c>
      <c r="E9" s="87">
        <v>215</v>
      </c>
    </row>
    <row r="10" spans="1:6" ht="30" customHeight="1" x14ac:dyDescent="0.3">
      <c r="A10" s="87" t="s">
        <v>222</v>
      </c>
      <c r="B10" s="87" t="s">
        <v>209</v>
      </c>
      <c r="C10" s="87"/>
      <c r="D10" s="87" t="s">
        <v>61</v>
      </c>
      <c r="E10" s="87">
        <v>151</v>
      </c>
    </row>
    <row r="11" spans="1:6" ht="30" customHeight="1" x14ac:dyDescent="0.3">
      <c r="A11" s="87" t="s">
        <v>396</v>
      </c>
      <c r="B11" s="87" t="s">
        <v>433</v>
      </c>
      <c r="C11" s="87"/>
      <c r="D11" s="87" t="s">
        <v>281</v>
      </c>
      <c r="E11" s="87">
        <v>142</v>
      </c>
    </row>
    <row r="12" spans="1:6" ht="30" customHeight="1" x14ac:dyDescent="0.3">
      <c r="A12" s="87" t="s">
        <v>397</v>
      </c>
      <c r="B12" s="87" t="s">
        <v>283</v>
      </c>
      <c r="C12" s="87"/>
      <c r="D12" s="87" t="s">
        <v>61</v>
      </c>
      <c r="E12" s="87">
        <v>106</v>
      </c>
    </row>
    <row r="13" spans="1:6" ht="30" customHeight="1" x14ac:dyDescent="0.3">
      <c r="A13" s="87" t="s">
        <v>434</v>
      </c>
      <c r="B13" s="87" t="s">
        <v>209</v>
      </c>
      <c r="C13" s="87"/>
      <c r="D13" s="87" t="s">
        <v>281</v>
      </c>
      <c r="E13" s="87">
        <v>81</v>
      </c>
    </row>
    <row r="14" spans="1:6" ht="30" customHeight="1" x14ac:dyDescent="0.3">
      <c r="A14" s="87"/>
      <c r="B14" s="87"/>
      <c r="C14" s="87"/>
      <c r="D14" s="87"/>
      <c r="E14" s="87"/>
    </row>
    <row r="15" spans="1:6" ht="30" customHeight="1" x14ac:dyDescent="0.3">
      <c r="A15" s="87"/>
      <c r="B15" s="88" t="s">
        <v>210</v>
      </c>
      <c r="C15" s="87"/>
      <c r="D15" s="87"/>
      <c r="E15" s="87"/>
    </row>
    <row r="16" spans="1:6" ht="30" customHeight="1" x14ac:dyDescent="0.3">
      <c r="A16" s="88" t="s">
        <v>223</v>
      </c>
      <c r="B16" s="88" t="s">
        <v>224</v>
      </c>
      <c r="C16" s="88"/>
      <c r="D16" s="88" t="s">
        <v>60</v>
      </c>
      <c r="E16" s="88">
        <v>318</v>
      </c>
    </row>
    <row r="17" spans="1:5" ht="30" customHeight="1" x14ac:dyDescent="0.3">
      <c r="A17" s="87" t="s">
        <v>218</v>
      </c>
      <c r="B17" s="87" t="s">
        <v>283</v>
      </c>
      <c r="C17" s="87"/>
      <c r="D17" s="87" t="s">
        <v>60</v>
      </c>
      <c r="E17" s="87">
        <v>276</v>
      </c>
    </row>
    <row r="18" spans="1:5" ht="30" customHeight="1" x14ac:dyDescent="0.3">
      <c r="A18" s="87" t="s">
        <v>219</v>
      </c>
      <c r="B18" s="87" t="s">
        <v>224</v>
      </c>
      <c r="C18" s="87"/>
      <c r="D18" s="87" t="s">
        <v>61</v>
      </c>
      <c r="E18" s="87">
        <v>256</v>
      </c>
    </row>
    <row r="19" spans="1:5" ht="30" customHeight="1" x14ac:dyDescent="0.3">
      <c r="A19" s="87" t="s">
        <v>220</v>
      </c>
      <c r="B19" s="87" t="s">
        <v>209</v>
      </c>
      <c r="C19" s="87"/>
      <c r="D19" s="87" t="s">
        <v>60</v>
      </c>
      <c r="E19" s="87">
        <v>245</v>
      </c>
    </row>
    <row r="20" spans="1:5" ht="30" customHeight="1" x14ac:dyDescent="0.3">
      <c r="A20" s="87" t="s">
        <v>221</v>
      </c>
      <c r="B20" s="87" t="s">
        <v>283</v>
      </c>
      <c r="C20" s="87"/>
      <c r="D20" s="87" t="s">
        <v>61</v>
      </c>
      <c r="E20" s="87">
        <v>133</v>
      </c>
    </row>
    <row r="21" spans="1:5" ht="30" customHeight="1" x14ac:dyDescent="0.3">
      <c r="A21" s="87" t="s">
        <v>222</v>
      </c>
      <c r="B21" s="87" t="s">
        <v>209</v>
      </c>
      <c r="C21" s="87"/>
      <c r="D21" s="87" t="s">
        <v>61</v>
      </c>
      <c r="E21" s="87">
        <v>116</v>
      </c>
    </row>
    <row r="22" spans="1:5" ht="30" customHeight="1" x14ac:dyDescent="0.3">
      <c r="A22" s="87" t="s">
        <v>396</v>
      </c>
      <c r="B22" s="87" t="s">
        <v>291</v>
      </c>
      <c r="C22" s="87"/>
      <c r="D22" s="87" t="s">
        <v>60</v>
      </c>
      <c r="E22" s="87">
        <v>103</v>
      </c>
    </row>
    <row r="23" spans="1:5" ht="30" customHeight="1" x14ac:dyDescent="0.3">
      <c r="A23" s="87" t="s">
        <v>397</v>
      </c>
      <c r="B23" s="87" t="s">
        <v>283</v>
      </c>
      <c r="C23" s="87"/>
      <c r="D23" s="87" t="s">
        <v>281</v>
      </c>
      <c r="E23" s="87">
        <v>46</v>
      </c>
    </row>
    <row r="24" spans="1:5" ht="30" customHeight="1" x14ac:dyDescent="0.3">
      <c r="A24" s="87" t="s">
        <v>434</v>
      </c>
      <c r="B24" s="87" t="s">
        <v>209</v>
      </c>
      <c r="C24" s="87"/>
      <c r="D24" s="87" t="s">
        <v>281</v>
      </c>
      <c r="E24" s="87">
        <v>34</v>
      </c>
    </row>
    <row r="25" spans="1:5" ht="30" customHeight="1" x14ac:dyDescent="0.2"/>
    <row r="26" spans="1:5" ht="24" x14ac:dyDescent="0.3">
      <c r="A26" s="87"/>
      <c r="B26" s="88" t="s">
        <v>425</v>
      </c>
      <c r="C26" s="87"/>
      <c r="D26" s="87"/>
      <c r="E26" s="87"/>
    </row>
    <row r="27" spans="1:5" ht="24" x14ac:dyDescent="0.3">
      <c r="A27" s="88" t="s">
        <v>223</v>
      </c>
      <c r="B27" s="88" t="s">
        <v>283</v>
      </c>
      <c r="C27" s="88"/>
      <c r="D27" s="88" t="s">
        <v>60</v>
      </c>
      <c r="E27" s="88">
        <v>119</v>
      </c>
    </row>
    <row r="28" spans="1:5" ht="30" customHeight="1" x14ac:dyDescent="0.3">
      <c r="A28" s="87" t="s">
        <v>218</v>
      </c>
      <c r="B28" s="87" t="s">
        <v>291</v>
      </c>
      <c r="C28" s="87"/>
      <c r="D28" s="87" t="s">
        <v>60</v>
      </c>
      <c r="E28" s="87">
        <v>56</v>
      </c>
    </row>
  </sheetData>
  <sortState xmlns:xlrd2="http://schemas.microsoft.com/office/spreadsheetml/2017/richdata2" ref="B16:E24">
    <sortCondition descending="1" ref="E16:E24"/>
  </sortState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556B2-BD9F-2A4D-A34F-E243735F5464}">
  <dimension ref="B2:K43"/>
  <sheetViews>
    <sheetView tabSelected="1" workbookViewId="0">
      <selection activeCell="H2" sqref="H2:K27"/>
    </sheetView>
  </sheetViews>
  <sheetFormatPr baseColWidth="10" defaultRowHeight="16" x14ac:dyDescent="0.2"/>
  <cols>
    <col min="4" max="4" width="30.6640625" customWidth="1"/>
    <col min="5" max="5" width="13.5" customWidth="1"/>
    <col min="9" max="9" width="31" customWidth="1"/>
    <col min="10" max="10" width="25" customWidth="1"/>
  </cols>
  <sheetData>
    <row r="2" spans="2:11" ht="21" x14ac:dyDescent="0.25">
      <c r="B2" s="56" t="s">
        <v>226</v>
      </c>
      <c r="I2" s="96" t="s">
        <v>318</v>
      </c>
      <c r="J2" s="97"/>
    </row>
    <row r="4" spans="2:11" ht="20" customHeight="1" x14ac:dyDescent="0.25">
      <c r="B4" s="95" t="s">
        <v>227</v>
      </c>
      <c r="C4" s="90"/>
      <c r="D4" s="90"/>
      <c r="E4" s="90"/>
      <c r="F4" s="90"/>
      <c r="G4" s="90"/>
      <c r="H4" s="90"/>
      <c r="I4" s="90"/>
      <c r="J4" s="90"/>
      <c r="K4" s="90"/>
    </row>
    <row r="5" spans="2:11" ht="20" customHeight="1" x14ac:dyDescent="0.25">
      <c r="B5" s="90" t="s">
        <v>188</v>
      </c>
      <c r="C5" s="90" t="s">
        <v>204</v>
      </c>
      <c r="D5" s="90" t="s">
        <v>316</v>
      </c>
      <c r="E5" s="90" t="s">
        <v>200</v>
      </c>
      <c r="F5" s="90"/>
      <c r="G5" s="90"/>
      <c r="H5" s="90"/>
      <c r="I5" s="57"/>
      <c r="J5" s="90"/>
      <c r="K5" s="90"/>
    </row>
    <row r="6" spans="2:11" ht="20" customHeight="1" x14ac:dyDescent="0.25">
      <c r="B6" s="90" t="s">
        <v>189</v>
      </c>
      <c r="C6" s="90" t="s">
        <v>115</v>
      </c>
      <c r="D6" s="90" t="s">
        <v>315</v>
      </c>
      <c r="E6" s="90" t="s">
        <v>197</v>
      </c>
      <c r="F6" s="90"/>
      <c r="G6" s="90"/>
      <c r="H6" s="90"/>
      <c r="I6" s="95" t="s">
        <v>212</v>
      </c>
      <c r="J6" s="90"/>
      <c r="K6" s="91" t="s">
        <v>211</v>
      </c>
    </row>
    <row r="7" spans="2:11" ht="20" customHeight="1" x14ac:dyDescent="0.25">
      <c r="B7" s="90" t="s">
        <v>10</v>
      </c>
      <c r="C7" s="90" t="s">
        <v>305</v>
      </c>
      <c r="D7" s="90" t="s">
        <v>315</v>
      </c>
      <c r="E7" s="90" t="s">
        <v>197</v>
      </c>
      <c r="F7" s="90"/>
      <c r="G7" s="90"/>
      <c r="H7" s="92" t="s">
        <v>213</v>
      </c>
      <c r="I7" s="57" t="s">
        <v>315</v>
      </c>
      <c r="J7" s="57" t="s">
        <v>197</v>
      </c>
      <c r="K7" s="91">
        <v>140</v>
      </c>
    </row>
    <row r="8" spans="2:11" ht="20" customHeight="1" x14ac:dyDescent="0.25">
      <c r="B8" s="90" t="s">
        <v>3</v>
      </c>
      <c r="C8" s="90" t="s">
        <v>436</v>
      </c>
      <c r="D8" s="90" t="s">
        <v>312</v>
      </c>
      <c r="E8" s="90" t="s">
        <v>201</v>
      </c>
      <c r="F8" s="90"/>
      <c r="G8" s="90"/>
      <c r="H8" s="92" t="s">
        <v>214</v>
      </c>
      <c r="I8" s="90" t="s">
        <v>321</v>
      </c>
      <c r="J8" s="90" t="s">
        <v>197</v>
      </c>
      <c r="K8" s="93">
        <v>131</v>
      </c>
    </row>
    <row r="9" spans="2:11" ht="20" customHeight="1" x14ac:dyDescent="0.25">
      <c r="B9" s="90"/>
      <c r="C9" s="90"/>
      <c r="D9" s="90"/>
      <c r="E9" s="90"/>
      <c r="F9" s="90"/>
      <c r="G9" s="90"/>
      <c r="H9" s="92" t="s">
        <v>215</v>
      </c>
      <c r="I9" s="94" t="s">
        <v>320</v>
      </c>
      <c r="J9" s="90" t="s">
        <v>197</v>
      </c>
      <c r="K9" s="93">
        <v>127</v>
      </c>
    </row>
    <row r="10" spans="2:11" ht="20" customHeight="1" x14ac:dyDescent="0.25">
      <c r="B10" s="95" t="s">
        <v>228</v>
      </c>
      <c r="C10" s="90"/>
      <c r="D10" s="90"/>
      <c r="E10" s="90"/>
      <c r="F10" s="90"/>
      <c r="G10" s="90"/>
      <c r="H10" s="90"/>
      <c r="I10" s="90"/>
      <c r="J10" s="90"/>
      <c r="K10" s="93"/>
    </row>
    <row r="11" spans="2:11" ht="20" customHeight="1" x14ac:dyDescent="0.25">
      <c r="B11" s="90" t="s">
        <v>188</v>
      </c>
      <c r="C11" s="90" t="s">
        <v>171</v>
      </c>
      <c r="D11" s="90" t="s">
        <v>314</v>
      </c>
      <c r="E11" s="90" t="s">
        <v>200</v>
      </c>
      <c r="F11" s="90"/>
      <c r="G11" s="90"/>
      <c r="H11" s="90"/>
      <c r="I11" s="57"/>
      <c r="J11" s="90"/>
      <c r="K11" s="93"/>
    </row>
    <row r="12" spans="2:11" ht="20" customHeight="1" x14ac:dyDescent="0.25">
      <c r="B12" s="90" t="s">
        <v>189</v>
      </c>
      <c r="C12" s="90" t="s">
        <v>146</v>
      </c>
      <c r="D12" s="90" t="s">
        <v>314</v>
      </c>
      <c r="E12" s="90" t="s">
        <v>200</v>
      </c>
      <c r="F12" s="90"/>
      <c r="G12" s="90"/>
      <c r="H12" s="90"/>
      <c r="I12" s="57" t="s">
        <v>225</v>
      </c>
      <c r="J12" s="90"/>
      <c r="K12" s="91" t="s">
        <v>211</v>
      </c>
    </row>
    <row r="13" spans="2:11" ht="20" customHeight="1" x14ac:dyDescent="0.25">
      <c r="B13" s="90" t="s">
        <v>10</v>
      </c>
      <c r="C13" s="90" t="s">
        <v>317</v>
      </c>
      <c r="D13" s="90" t="s">
        <v>313</v>
      </c>
      <c r="E13" s="90" t="s">
        <v>197</v>
      </c>
      <c r="F13" s="90"/>
      <c r="G13" s="90"/>
      <c r="H13" s="92" t="s">
        <v>213</v>
      </c>
      <c r="I13" s="57" t="s">
        <v>346</v>
      </c>
      <c r="J13" s="57" t="s">
        <v>200</v>
      </c>
      <c r="K13" s="91">
        <v>82</v>
      </c>
    </row>
    <row r="14" spans="2:11" ht="20" customHeight="1" x14ac:dyDescent="0.25">
      <c r="B14" s="90" t="s">
        <v>3</v>
      </c>
      <c r="C14" s="90" t="s">
        <v>437</v>
      </c>
      <c r="D14" s="90" t="s">
        <v>313</v>
      </c>
      <c r="E14" s="90" t="s">
        <v>197</v>
      </c>
      <c r="F14" s="90"/>
      <c r="G14" s="90"/>
      <c r="H14" s="92" t="s">
        <v>214</v>
      </c>
      <c r="I14" s="90" t="s">
        <v>313</v>
      </c>
      <c r="J14" s="90" t="s">
        <v>197</v>
      </c>
      <c r="K14" s="93">
        <v>62</v>
      </c>
    </row>
    <row r="15" spans="2:11" ht="20" customHeight="1" x14ac:dyDescent="0.25">
      <c r="B15" s="90"/>
      <c r="C15" s="90"/>
      <c r="D15" s="90"/>
      <c r="E15" s="90"/>
      <c r="F15" s="90"/>
      <c r="G15" s="90"/>
      <c r="H15" s="92" t="s">
        <v>215</v>
      </c>
      <c r="I15" s="94" t="s">
        <v>216</v>
      </c>
      <c r="J15" s="90" t="s">
        <v>201</v>
      </c>
      <c r="K15" s="93">
        <v>47</v>
      </c>
    </row>
    <row r="16" spans="2:11" ht="20" customHeight="1" x14ac:dyDescent="0.25">
      <c r="B16" s="95" t="s">
        <v>229</v>
      </c>
      <c r="C16" s="90"/>
      <c r="D16" s="90"/>
      <c r="E16" s="90"/>
      <c r="F16" s="90"/>
      <c r="G16" s="90"/>
      <c r="H16" s="90"/>
      <c r="I16" s="90"/>
      <c r="J16" s="90"/>
      <c r="K16" s="93"/>
    </row>
    <row r="17" spans="2:11" ht="20" customHeight="1" x14ac:dyDescent="0.25">
      <c r="B17" s="90" t="s">
        <v>196</v>
      </c>
      <c r="C17" s="90" t="s">
        <v>74</v>
      </c>
      <c r="D17" s="90" t="s">
        <v>199</v>
      </c>
      <c r="E17" s="90" t="s">
        <v>201</v>
      </c>
      <c r="F17" s="90"/>
      <c r="G17" s="57"/>
      <c r="H17" s="90"/>
      <c r="I17" s="57"/>
      <c r="J17" s="90"/>
      <c r="K17" s="93"/>
    </row>
    <row r="18" spans="2:11" ht="20" customHeight="1" x14ac:dyDescent="0.25">
      <c r="B18" s="90" t="s">
        <v>189</v>
      </c>
      <c r="C18" s="90" t="s">
        <v>147</v>
      </c>
      <c r="D18" s="90" t="s">
        <v>205</v>
      </c>
      <c r="E18" s="90" t="s">
        <v>197</v>
      </c>
      <c r="F18" s="90"/>
      <c r="G18" s="90"/>
      <c r="H18" s="90"/>
      <c r="I18" s="95" t="s">
        <v>18</v>
      </c>
      <c r="J18" s="90"/>
      <c r="K18" s="91" t="s">
        <v>211</v>
      </c>
    </row>
    <row r="19" spans="2:11" ht="20" customHeight="1" x14ac:dyDescent="0.25">
      <c r="B19" s="90" t="s">
        <v>10</v>
      </c>
      <c r="C19" s="90" t="s">
        <v>337</v>
      </c>
      <c r="D19" s="90" t="s">
        <v>205</v>
      </c>
      <c r="E19" s="90" t="s">
        <v>197</v>
      </c>
      <c r="F19" s="90"/>
      <c r="G19" s="90"/>
      <c r="H19" s="92" t="s">
        <v>213</v>
      </c>
      <c r="I19" s="57" t="s">
        <v>205</v>
      </c>
      <c r="J19" s="57" t="s">
        <v>197</v>
      </c>
      <c r="K19" s="91">
        <v>92</v>
      </c>
    </row>
    <row r="20" spans="2:11" ht="20" customHeight="1" x14ac:dyDescent="0.25">
      <c r="B20" s="90" t="s">
        <v>3</v>
      </c>
      <c r="C20" s="90" t="s">
        <v>438</v>
      </c>
      <c r="D20" s="90" t="s">
        <v>340</v>
      </c>
      <c r="E20" s="90" t="s">
        <v>201</v>
      </c>
      <c r="F20" s="90"/>
      <c r="G20" s="90"/>
      <c r="H20" s="92" t="s">
        <v>214</v>
      </c>
      <c r="I20" s="90" t="s">
        <v>427</v>
      </c>
      <c r="J20" s="90" t="s">
        <v>197</v>
      </c>
      <c r="K20" s="93">
        <v>82</v>
      </c>
    </row>
    <row r="21" spans="2:11" ht="20" customHeight="1" x14ac:dyDescent="0.25">
      <c r="B21" s="90"/>
      <c r="C21" s="90"/>
      <c r="D21" s="90"/>
      <c r="E21" s="90"/>
      <c r="F21" s="90"/>
      <c r="G21" s="90"/>
      <c r="H21" s="92" t="s">
        <v>215</v>
      </c>
      <c r="I21" s="90" t="s">
        <v>428</v>
      </c>
      <c r="J21" s="90" t="s">
        <v>200</v>
      </c>
      <c r="K21" s="93">
        <v>79</v>
      </c>
    </row>
    <row r="22" spans="2:11" ht="20" customHeight="1" x14ac:dyDescent="0.25">
      <c r="B22" s="95" t="s">
        <v>230</v>
      </c>
      <c r="C22" s="90"/>
      <c r="D22" s="90"/>
      <c r="E22" s="90"/>
      <c r="F22" s="90"/>
      <c r="G22" s="90"/>
      <c r="H22" s="90"/>
      <c r="I22" s="90"/>
      <c r="J22" s="90"/>
      <c r="K22" s="93"/>
    </row>
    <row r="23" spans="2:11" ht="20" customHeight="1" x14ac:dyDescent="0.25">
      <c r="B23" s="90" t="s">
        <v>196</v>
      </c>
      <c r="C23" s="90" t="s">
        <v>202</v>
      </c>
      <c r="D23" s="90" t="s">
        <v>203</v>
      </c>
      <c r="E23" s="90" t="s">
        <v>197</v>
      </c>
      <c r="F23" s="90"/>
      <c r="G23" s="90"/>
      <c r="H23" s="90"/>
      <c r="I23" s="90"/>
      <c r="J23" s="90"/>
      <c r="K23" s="93"/>
    </row>
    <row r="24" spans="2:11" ht="20" customHeight="1" x14ac:dyDescent="0.25">
      <c r="B24" s="90" t="s">
        <v>189</v>
      </c>
      <c r="C24" s="90" t="s">
        <v>144</v>
      </c>
      <c r="D24" s="90" t="s">
        <v>203</v>
      </c>
      <c r="E24" s="90" t="s">
        <v>197</v>
      </c>
      <c r="F24" s="90"/>
      <c r="G24" s="90"/>
      <c r="H24" s="90"/>
      <c r="I24" s="57"/>
      <c r="J24" s="90"/>
      <c r="K24" s="93"/>
    </row>
    <row r="25" spans="2:11" ht="20" customHeight="1" x14ac:dyDescent="0.25">
      <c r="B25" s="90" t="s">
        <v>10</v>
      </c>
      <c r="C25" s="90" t="s">
        <v>339</v>
      </c>
      <c r="D25" s="90" t="s">
        <v>338</v>
      </c>
      <c r="E25" s="90" t="s">
        <v>197</v>
      </c>
      <c r="F25" s="90"/>
      <c r="G25" s="90"/>
      <c r="H25" s="90"/>
      <c r="I25" s="95" t="s">
        <v>217</v>
      </c>
      <c r="J25" s="90"/>
      <c r="K25" s="91" t="s">
        <v>211</v>
      </c>
    </row>
    <row r="26" spans="2:11" ht="20" customHeight="1" x14ac:dyDescent="0.25">
      <c r="B26" s="90" t="s">
        <v>3</v>
      </c>
      <c r="C26" s="90" t="s">
        <v>324</v>
      </c>
      <c r="D26" s="90" t="s">
        <v>203</v>
      </c>
      <c r="E26" s="90" t="s">
        <v>197</v>
      </c>
      <c r="F26" s="90"/>
      <c r="G26" s="90"/>
      <c r="H26" s="92" t="s">
        <v>213</v>
      </c>
      <c r="I26" s="57" t="s">
        <v>203</v>
      </c>
      <c r="J26" s="57" t="s">
        <v>197</v>
      </c>
      <c r="K26" s="91">
        <v>70</v>
      </c>
    </row>
    <row r="27" spans="2:11" ht="20" customHeight="1" x14ac:dyDescent="0.25">
      <c r="B27" s="90"/>
      <c r="C27" s="90"/>
      <c r="D27" s="90"/>
      <c r="E27" s="90"/>
      <c r="F27" s="90"/>
      <c r="G27" s="90"/>
      <c r="H27" s="92" t="s">
        <v>214</v>
      </c>
      <c r="I27" s="94" t="s">
        <v>426</v>
      </c>
      <c r="J27" s="90" t="s">
        <v>200</v>
      </c>
      <c r="K27" s="93">
        <v>63</v>
      </c>
    </row>
    <row r="28" spans="2:11" ht="20" customHeight="1" x14ac:dyDescent="0.25">
      <c r="B28" s="57" t="s">
        <v>231</v>
      </c>
      <c r="C28" s="90"/>
      <c r="D28" s="90"/>
      <c r="E28" s="90"/>
      <c r="F28" s="90"/>
      <c r="G28" s="90"/>
      <c r="H28" s="90"/>
      <c r="I28" s="90"/>
      <c r="J28" s="90"/>
      <c r="K28" s="90"/>
    </row>
    <row r="29" spans="2:11" ht="20" customHeight="1" x14ac:dyDescent="0.25">
      <c r="B29" s="90" t="s">
        <v>195</v>
      </c>
      <c r="C29" s="265"/>
      <c r="D29" s="265"/>
      <c r="E29" s="90"/>
      <c r="F29" s="90"/>
      <c r="G29" s="90"/>
      <c r="H29" s="90"/>
      <c r="I29" s="90"/>
      <c r="J29" s="90"/>
      <c r="K29" s="90"/>
    </row>
    <row r="30" spans="2:11" ht="20" customHeight="1" x14ac:dyDescent="0.25">
      <c r="B30" s="90" t="s">
        <v>16</v>
      </c>
      <c r="C30" s="90" t="s">
        <v>432</v>
      </c>
      <c r="D30" s="90" t="s">
        <v>341</v>
      </c>
      <c r="E30" s="90" t="s">
        <v>200</v>
      </c>
      <c r="F30" s="90"/>
      <c r="G30" s="90"/>
      <c r="H30" s="90"/>
      <c r="I30" s="90"/>
      <c r="J30" s="90"/>
      <c r="K30" s="90"/>
    </row>
    <row r="31" spans="2:11" ht="20" customHeight="1" x14ac:dyDescent="0.25">
      <c r="B31" s="90" t="s">
        <v>189</v>
      </c>
      <c r="C31" s="90" t="s">
        <v>198</v>
      </c>
      <c r="D31" s="90" t="s">
        <v>341</v>
      </c>
      <c r="E31" s="90" t="s">
        <v>200</v>
      </c>
      <c r="F31" s="90"/>
      <c r="G31" s="90"/>
      <c r="H31" s="90"/>
      <c r="I31" s="90"/>
      <c r="J31" s="90"/>
      <c r="K31" s="90"/>
    </row>
    <row r="32" spans="2:11" ht="20" customHeight="1" x14ac:dyDescent="0.25">
      <c r="B32" s="90" t="s">
        <v>10</v>
      </c>
      <c r="C32" s="90" t="s">
        <v>331</v>
      </c>
      <c r="D32" s="90" t="s">
        <v>342</v>
      </c>
      <c r="E32" s="90" t="s">
        <v>197</v>
      </c>
      <c r="F32" s="90"/>
      <c r="G32" s="90"/>
      <c r="H32" s="90"/>
      <c r="I32" s="90"/>
      <c r="J32" s="90"/>
      <c r="K32" s="90"/>
    </row>
    <row r="33" spans="2:11" ht="20" customHeight="1" x14ac:dyDescent="0.25">
      <c r="B33" s="90" t="s">
        <v>3</v>
      </c>
      <c r="C33" s="90" t="s">
        <v>345</v>
      </c>
      <c r="D33" s="90" t="s">
        <v>424</v>
      </c>
      <c r="E33" s="90" t="s">
        <v>200</v>
      </c>
      <c r="F33" s="90"/>
      <c r="G33" s="90"/>
      <c r="H33" s="90"/>
      <c r="I33" s="90"/>
      <c r="J33" s="90"/>
      <c r="K33" s="90"/>
    </row>
    <row r="34" spans="2:11" ht="19" x14ac:dyDescent="0.25">
      <c r="B34" s="90" t="s">
        <v>431</v>
      </c>
      <c r="C34" s="265"/>
      <c r="D34" s="265"/>
    </row>
    <row r="37" spans="2:11" ht="19" x14ac:dyDescent="0.25">
      <c r="B37" s="57" t="s">
        <v>343</v>
      </c>
      <c r="C37" s="90"/>
      <c r="D37" s="90"/>
      <c r="E37" s="90"/>
      <c r="F37" s="90"/>
    </row>
    <row r="38" spans="2:11" ht="19" x14ac:dyDescent="0.25">
      <c r="B38" s="90" t="s">
        <v>195</v>
      </c>
      <c r="C38" s="265"/>
      <c r="D38" s="265"/>
      <c r="E38" s="90"/>
      <c r="F38" s="90"/>
    </row>
    <row r="39" spans="2:11" ht="19" x14ac:dyDescent="0.25">
      <c r="B39" s="90" t="s">
        <v>16</v>
      </c>
      <c r="C39" s="265"/>
      <c r="D39" s="265"/>
      <c r="E39" s="90"/>
      <c r="F39" s="90"/>
    </row>
    <row r="40" spans="2:11" ht="19" x14ac:dyDescent="0.25">
      <c r="B40" s="90" t="s">
        <v>189</v>
      </c>
      <c r="C40" s="265"/>
      <c r="D40" s="265"/>
      <c r="E40" s="90"/>
      <c r="F40" s="90"/>
    </row>
    <row r="41" spans="2:11" ht="19" x14ac:dyDescent="0.25">
      <c r="B41" s="90" t="s">
        <v>10</v>
      </c>
      <c r="C41" s="265"/>
      <c r="D41" s="265"/>
      <c r="E41" s="90"/>
      <c r="F41" s="90"/>
    </row>
    <row r="42" spans="2:11" ht="19" x14ac:dyDescent="0.25">
      <c r="B42" s="90" t="s">
        <v>3</v>
      </c>
      <c r="C42" s="90" t="s">
        <v>429</v>
      </c>
      <c r="D42" s="90" t="s">
        <v>430</v>
      </c>
      <c r="E42" s="90" t="s">
        <v>291</v>
      </c>
      <c r="F42" s="90"/>
    </row>
    <row r="43" spans="2:11" ht="19" x14ac:dyDescent="0.25">
      <c r="B43" s="90" t="s">
        <v>431</v>
      </c>
      <c r="C43" s="265"/>
      <c r="D43" s="265"/>
    </row>
  </sheetData>
  <sortState xmlns:xlrd2="http://schemas.microsoft.com/office/spreadsheetml/2017/richdata2" ref="I25:K27">
    <sortCondition descending="1" ref="K25:K27"/>
  </sortState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7E19C-07BF-6D4A-B0E7-F4F60AC66816}">
  <dimension ref="A1:K106"/>
  <sheetViews>
    <sheetView zoomScale="110" zoomScaleNormal="110" workbookViewId="0">
      <selection activeCell="I77" sqref="I77"/>
    </sheetView>
  </sheetViews>
  <sheetFormatPr baseColWidth="10" defaultRowHeight="16" x14ac:dyDescent="0.2"/>
  <cols>
    <col min="1" max="1" width="6.6640625" customWidth="1"/>
    <col min="2" max="2" width="6.5" customWidth="1"/>
    <col min="3" max="3" width="7.5" customWidth="1"/>
    <col min="4" max="4" width="8" customWidth="1"/>
    <col min="5" max="5" width="8.6640625" customWidth="1"/>
    <col min="6" max="6" width="5.33203125" customWidth="1"/>
    <col min="7" max="7" width="6.83203125" customWidth="1"/>
    <col min="8" max="8" width="6.6640625" customWidth="1"/>
    <col min="9" max="9" width="7.6640625" customWidth="1"/>
    <col min="10" max="10" width="8.1640625" customWidth="1"/>
    <col min="11" max="11" width="8.5" customWidth="1"/>
  </cols>
  <sheetData>
    <row r="1" spans="1:11" x14ac:dyDescent="0.2">
      <c r="A1" s="18" t="s">
        <v>13</v>
      </c>
      <c r="G1" s="18" t="s">
        <v>14</v>
      </c>
    </row>
    <row r="2" spans="1:11" x14ac:dyDescent="0.2">
      <c r="A2" s="16" t="s">
        <v>12</v>
      </c>
      <c r="B2" s="16" t="s">
        <v>11</v>
      </c>
      <c r="C2" s="16" t="s">
        <v>3</v>
      </c>
      <c r="D2" s="17" t="s">
        <v>1</v>
      </c>
      <c r="E2" s="17" t="s">
        <v>10</v>
      </c>
      <c r="G2" s="16" t="s">
        <v>12</v>
      </c>
      <c r="H2" s="16" t="s">
        <v>11</v>
      </c>
      <c r="I2" s="16" t="s">
        <v>3</v>
      </c>
      <c r="J2" s="17" t="s">
        <v>1</v>
      </c>
      <c r="K2" s="17" t="s">
        <v>10</v>
      </c>
    </row>
    <row r="3" spans="1:11" x14ac:dyDescent="0.2">
      <c r="A3" s="19">
        <v>50</v>
      </c>
      <c r="B3" s="19">
        <v>6.2</v>
      </c>
      <c r="C3" s="20">
        <v>2.58</v>
      </c>
      <c r="D3" s="19">
        <v>5.67</v>
      </c>
      <c r="E3" s="19">
        <v>46.68</v>
      </c>
      <c r="G3" s="19">
        <v>50</v>
      </c>
      <c r="H3" s="19">
        <v>6.2</v>
      </c>
      <c r="I3" s="20">
        <v>2.58</v>
      </c>
      <c r="J3" s="19">
        <v>5.67</v>
      </c>
      <c r="K3" s="19">
        <v>46.68</v>
      </c>
    </row>
    <row r="4" spans="1:11" x14ac:dyDescent="0.2">
      <c r="A4" s="11">
        <f>A3-1</f>
        <v>49</v>
      </c>
      <c r="B4" s="11">
        <v>6.4</v>
      </c>
      <c r="C4" s="12">
        <v>3.0019999999999998</v>
      </c>
      <c r="D4" s="11">
        <v>5.56</v>
      </c>
      <c r="E4" s="11">
        <v>44.1</v>
      </c>
      <c r="G4" s="11">
        <f>G3-1</f>
        <v>49</v>
      </c>
      <c r="H4" s="11">
        <v>6.4</v>
      </c>
      <c r="I4" s="12">
        <v>3.0019999999999998</v>
      </c>
      <c r="J4" s="11">
        <v>5.56</v>
      </c>
      <c r="K4" s="11">
        <v>44.1</v>
      </c>
    </row>
    <row r="5" spans="1:11" x14ac:dyDescent="0.2">
      <c r="A5" s="11">
        <f t="shared" ref="A5:A52" si="0">A4-1</f>
        <v>48</v>
      </c>
      <c r="B5" s="11">
        <f>B4+0.1</f>
        <v>6.5</v>
      </c>
      <c r="C5" s="13">
        <v>3.024</v>
      </c>
      <c r="D5" s="11">
        <v>5.46</v>
      </c>
      <c r="E5" s="11">
        <v>41.53</v>
      </c>
      <c r="G5" s="11">
        <f t="shared" ref="G5:G52" si="1">G4-1</f>
        <v>48</v>
      </c>
      <c r="H5" s="11">
        <f>H4+0.1</f>
        <v>6.5</v>
      </c>
      <c r="I5" s="13">
        <v>3.024</v>
      </c>
      <c r="J5" s="11">
        <v>5.46</v>
      </c>
      <c r="K5" s="11">
        <v>41.53</v>
      </c>
    </row>
    <row r="6" spans="1:11" x14ac:dyDescent="0.2">
      <c r="A6" s="11">
        <f t="shared" si="0"/>
        <v>47</v>
      </c>
      <c r="B6" s="11">
        <f t="shared" ref="B6:B8" si="2">B5+0.1</f>
        <v>6.6</v>
      </c>
      <c r="C6" s="13">
        <v>3.0459999999999998</v>
      </c>
      <c r="D6" s="11">
        <v>5.45</v>
      </c>
      <c r="E6" s="11">
        <v>38.950000000000003</v>
      </c>
      <c r="G6" s="11">
        <f t="shared" si="1"/>
        <v>47</v>
      </c>
      <c r="H6" s="11">
        <f t="shared" ref="H6:H8" si="3">H5+0.1</f>
        <v>6.6</v>
      </c>
      <c r="I6" s="13">
        <v>3.0459999999999998</v>
      </c>
      <c r="J6" s="11">
        <v>5.45</v>
      </c>
      <c r="K6" s="11">
        <v>38.950000000000003</v>
      </c>
    </row>
    <row r="7" spans="1:11" x14ac:dyDescent="0.2">
      <c r="A7" s="11">
        <f t="shared" si="0"/>
        <v>46</v>
      </c>
      <c r="B7" s="11">
        <f t="shared" si="2"/>
        <v>6.6999999999999993</v>
      </c>
      <c r="C7" s="13">
        <v>3.0680000000000001</v>
      </c>
      <c r="D7" s="11">
        <v>5.25</v>
      </c>
      <c r="E7" s="11">
        <v>36.380000000000003</v>
      </c>
      <c r="G7" s="11">
        <f t="shared" si="1"/>
        <v>46</v>
      </c>
      <c r="H7" s="11">
        <f t="shared" si="3"/>
        <v>6.6999999999999993</v>
      </c>
      <c r="I7" s="13">
        <v>3.0680000000000001</v>
      </c>
      <c r="J7" s="11">
        <v>5.25</v>
      </c>
      <c r="K7" s="11">
        <v>36.380000000000003</v>
      </c>
    </row>
    <row r="8" spans="1:11" x14ac:dyDescent="0.2">
      <c r="A8" s="19">
        <f t="shared" si="0"/>
        <v>45</v>
      </c>
      <c r="B8" s="19">
        <f t="shared" si="2"/>
        <v>6.7999999999999989</v>
      </c>
      <c r="C8" s="21">
        <v>3.09</v>
      </c>
      <c r="D8" s="19">
        <v>5.14</v>
      </c>
      <c r="E8" s="19">
        <v>33.799999999999997</v>
      </c>
      <c r="G8" s="19">
        <f t="shared" si="1"/>
        <v>45</v>
      </c>
      <c r="H8" s="19">
        <f t="shared" si="3"/>
        <v>6.7999999999999989</v>
      </c>
      <c r="I8" s="21">
        <v>3.09</v>
      </c>
      <c r="J8" s="19">
        <v>5.14</v>
      </c>
      <c r="K8" s="19">
        <v>33.799999999999997</v>
      </c>
    </row>
    <row r="9" spans="1:11" x14ac:dyDescent="0.2">
      <c r="A9" s="11">
        <f t="shared" si="0"/>
        <v>44</v>
      </c>
      <c r="B9" s="11"/>
      <c r="C9" s="12">
        <v>3.1103999999999998</v>
      </c>
      <c r="D9" s="11">
        <v>5.07</v>
      </c>
      <c r="E9" s="11">
        <v>32.96</v>
      </c>
      <c r="G9" s="11">
        <f t="shared" si="1"/>
        <v>44</v>
      </c>
      <c r="H9" s="11"/>
      <c r="I9" s="12">
        <v>3.1103999999999998</v>
      </c>
      <c r="J9" s="11">
        <v>5.07</v>
      </c>
      <c r="K9" s="11">
        <v>32.96</v>
      </c>
    </row>
    <row r="10" spans="1:11" x14ac:dyDescent="0.2">
      <c r="A10" s="11">
        <f t="shared" si="0"/>
        <v>43</v>
      </c>
      <c r="B10" s="11">
        <f>B8+0.1</f>
        <v>6.8999999999999986</v>
      </c>
      <c r="C10" s="13">
        <v>3.1307999999999998</v>
      </c>
      <c r="D10" s="13">
        <v>5</v>
      </c>
      <c r="E10" s="11">
        <v>32.06</v>
      </c>
      <c r="G10" s="11">
        <f t="shared" si="1"/>
        <v>43</v>
      </c>
      <c r="H10" s="11">
        <f>H8+0.1</f>
        <v>6.8999999999999986</v>
      </c>
      <c r="I10" s="13">
        <v>3.1307999999999998</v>
      </c>
      <c r="J10" s="13">
        <v>5</v>
      </c>
      <c r="K10" s="11">
        <v>32.06</v>
      </c>
    </row>
    <row r="11" spans="1:11" x14ac:dyDescent="0.2">
      <c r="A11" s="11">
        <f t="shared" si="0"/>
        <v>42</v>
      </c>
      <c r="B11" s="11"/>
      <c r="C11" s="13">
        <v>3.1511999999999998</v>
      </c>
      <c r="D11" s="11">
        <v>4.93</v>
      </c>
      <c r="E11" s="11">
        <v>31.98</v>
      </c>
      <c r="G11" s="11">
        <f t="shared" si="1"/>
        <v>42</v>
      </c>
      <c r="H11" s="11"/>
      <c r="I11" s="13">
        <v>3.1511999999999998</v>
      </c>
      <c r="J11" s="11">
        <v>4.93</v>
      </c>
      <c r="K11" s="11">
        <v>31.98</v>
      </c>
    </row>
    <row r="12" spans="1:11" x14ac:dyDescent="0.2">
      <c r="A12" s="11">
        <f t="shared" si="0"/>
        <v>41</v>
      </c>
      <c r="B12" s="11">
        <v>7</v>
      </c>
      <c r="C12" s="13">
        <v>3.1716000000000002</v>
      </c>
      <c r="D12" s="11">
        <v>4.8600000000000003</v>
      </c>
      <c r="E12" s="11">
        <v>30.31</v>
      </c>
      <c r="G12" s="11">
        <f t="shared" si="1"/>
        <v>41</v>
      </c>
      <c r="H12" s="11">
        <v>7</v>
      </c>
      <c r="I12" s="13">
        <v>3.1716000000000002</v>
      </c>
      <c r="J12" s="11">
        <v>4.8600000000000003</v>
      </c>
      <c r="K12" s="11">
        <v>30.31</v>
      </c>
    </row>
    <row r="13" spans="1:11" x14ac:dyDescent="0.2">
      <c r="A13" s="19">
        <f t="shared" si="0"/>
        <v>40</v>
      </c>
      <c r="B13" s="19">
        <v>7.1</v>
      </c>
      <c r="C13" s="21">
        <f>C12+0.02</f>
        <v>3.1916000000000002</v>
      </c>
      <c r="D13" s="19">
        <v>4.79</v>
      </c>
      <c r="E13" s="19">
        <v>29.44</v>
      </c>
      <c r="G13" s="19">
        <f t="shared" si="1"/>
        <v>40</v>
      </c>
      <c r="H13" s="19">
        <v>7.1</v>
      </c>
      <c r="I13" s="21">
        <f>I12+0.02</f>
        <v>3.1916000000000002</v>
      </c>
      <c r="J13" s="19">
        <v>4.79</v>
      </c>
      <c r="K13" s="19">
        <v>29.44</v>
      </c>
    </row>
    <row r="14" spans="1:11" x14ac:dyDescent="0.2">
      <c r="A14" s="11">
        <f t="shared" si="0"/>
        <v>39</v>
      </c>
      <c r="B14" s="11"/>
      <c r="C14" s="13">
        <f t="shared" ref="C14:C31" si="4">C13+0.02</f>
        <v>3.2116000000000002</v>
      </c>
      <c r="D14" s="11">
        <v>4.72</v>
      </c>
      <c r="E14" s="11">
        <v>28.57</v>
      </c>
      <c r="G14" s="11">
        <f t="shared" si="1"/>
        <v>39</v>
      </c>
      <c r="H14" s="11"/>
      <c r="I14" s="13">
        <f t="shared" ref="I14:I31" si="5">I13+0.02</f>
        <v>3.2116000000000002</v>
      </c>
      <c r="J14" s="11">
        <v>4.72</v>
      </c>
      <c r="K14" s="11">
        <v>28.57</v>
      </c>
    </row>
    <row r="15" spans="1:11" x14ac:dyDescent="0.2">
      <c r="A15" s="11">
        <f t="shared" si="0"/>
        <v>38</v>
      </c>
      <c r="B15" s="11">
        <v>7.2</v>
      </c>
      <c r="C15" s="13">
        <f t="shared" si="4"/>
        <v>3.2316000000000003</v>
      </c>
      <c r="D15" s="11">
        <v>4.6500000000000004</v>
      </c>
      <c r="E15" s="11">
        <v>27.7</v>
      </c>
      <c r="G15" s="11">
        <f t="shared" si="1"/>
        <v>38</v>
      </c>
      <c r="H15" s="11">
        <v>7.2</v>
      </c>
      <c r="I15" s="13">
        <f t="shared" si="5"/>
        <v>3.2316000000000003</v>
      </c>
      <c r="J15" s="11">
        <v>4.6500000000000004</v>
      </c>
      <c r="K15" s="11">
        <v>27.7</v>
      </c>
    </row>
    <row r="16" spans="1:11" x14ac:dyDescent="0.2">
      <c r="A16" s="11">
        <f t="shared" si="0"/>
        <v>37</v>
      </c>
      <c r="B16" s="11"/>
      <c r="C16" s="13">
        <f t="shared" si="4"/>
        <v>3.2516000000000003</v>
      </c>
      <c r="D16" s="11">
        <v>4.58</v>
      </c>
      <c r="E16" s="11">
        <v>26.82</v>
      </c>
      <c r="G16" s="11">
        <f t="shared" si="1"/>
        <v>37</v>
      </c>
      <c r="H16" s="11"/>
      <c r="I16" s="13">
        <f t="shared" si="5"/>
        <v>3.2516000000000003</v>
      </c>
      <c r="J16" s="11">
        <v>4.58</v>
      </c>
      <c r="K16" s="11">
        <v>26.82</v>
      </c>
    </row>
    <row r="17" spans="1:11" x14ac:dyDescent="0.2">
      <c r="A17" s="11">
        <f t="shared" si="0"/>
        <v>36</v>
      </c>
      <c r="B17" s="11">
        <v>7.3</v>
      </c>
      <c r="C17" s="13">
        <f t="shared" si="4"/>
        <v>3.2716000000000003</v>
      </c>
      <c r="D17" s="11">
        <v>4.51</v>
      </c>
      <c r="E17" s="11">
        <v>25.95</v>
      </c>
      <c r="G17" s="11">
        <f t="shared" si="1"/>
        <v>36</v>
      </c>
      <c r="H17" s="11">
        <v>7.3</v>
      </c>
      <c r="I17" s="13">
        <f t="shared" si="5"/>
        <v>3.2716000000000003</v>
      </c>
      <c r="J17" s="11">
        <v>4.51</v>
      </c>
      <c r="K17" s="11">
        <v>25.95</v>
      </c>
    </row>
    <row r="18" spans="1:11" x14ac:dyDescent="0.2">
      <c r="A18" s="19">
        <f t="shared" si="0"/>
        <v>35</v>
      </c>
      <c r="B18" s="19"/>
      <c r="C18" s="21">
        <f t="shared" si="4"/>
        <v>3.2916000000000003</v>
      </c>
      <c r="D18" s="19">
        <v>4.4400000000000004</v>
      </c>
      <c r="E18" s="19">
        <v>25.08</v>
      </c>
      <c r="G18" s="19">
        <f t="shared" si="1"/>
        <v>35</v>
      </c>
      <c r="H18" s="19"/>
      <c r="I18" s="21">
        <f t="shared" si="5"/>
        <v>3.2916000000000003</v>
      </c>
      <c r="J18" s="19">
        <v>4.4400000000000004</v>
      </c>
      <c r="K18" s="19">
        <v>25.08</v>
      </c>
    </row>
    <row r="19" spans="1:11" x14ac:dyDescent="0.2">
      <c r="A19" s="11">
        <f t="shared" si="0"/>
        <v>34</v>
      </c>
      <c r="B19" s="11">
        <v>7.4</v>
      </c>
      <c r="C19" s="13">
        <f t="shared" si="4"/>
        <v>3.3116000000000003</v>
      </c>
      <c r="D19" s="11">
        <v>4.37</v>
      </c>
      <c r="E19" s="11">
        <v>24.31</v>
      </c>
      <c r="G19" s="11">
        <f t="shared" si="1"/>
        <v>34</v>
      </c>
      <c r="H19" s="11">
        <v>7.4</v>
      </c>
      <c r="I19" s="13">
        <f t="shared" si="5"/>
        <v>3.3116000000000003</v>
      </c>
      <c r="J19" s="11">
        <v>4.37</v>
      </c>
      <c r="K19" s="11">
        <v>24.31</v>
      </c>
    </row>
    <row r="20" spans="1:11" x14ac:dyDescent="0.2">
      <c r="A20" s="11">
        <f t="shared" si="0"/>
        <v>33</v>
      </c>
      <c r="B20" s="11">
        <v>7.5</v>
      </c>
      <c r="C20" s="13">
        <f t="shared" si="4"/>
        <v>3.3316000000000003</v>
      </c>
      <c r="D20" s="11">
        <v>4.3</v>
      </c>
      <c r="E20" s="11">
        <v>23.34</v>
      </c>
      <c r="G20" s="11">
        <f t="shared" si="1"/>
        <v>33</v>
      </c>
      <c r="H20" s="11">
        <v>7.5</v>
      </c>
      <c r="I20" s="13">
        <f t="shared" si="5"/>
        <v>3.3316000000000003</v>
      </c>
      <c r="J20" s="11">
        <v>4.3</v>
      </c>
      <c r="K20" s="11">
        <v>23.34</v>
      </c>
    </row>
    <row r="21" spans="1:11" x14ac:dyDescent="0.2">
      <c r="A21" s="11">
        <f t="shared" si="0"/>
        <v>32</v>
      </c>
      <c r="B21" s="11"/>
      <c r="C21" s="13">
        <f t="shared" si="4"/>
        <v>3.3516000000000004</v>
      </c>
      <c r="D21" s="14">
        <v>4.24</v>
      </c>
      <c r="E21" s="11">
        <v>22.46</v>
      </c>
      <c r="G21" s="11">
        <f t="shared" si="1"/>
        <v>32</v>
      </c>
      <c r="H21" s="11"/>
      <c r="I21" s="13">
        <f t="shared" si="5"/>
        <v>3.3516000000000004</v>
      </c>
      <c r="J21" s="14">
        <v>4.24</v>
      </c>
      <c r="K21" s="11">
        <v>22.46</v>
      </c>
    </row>
    <row r="22" spans="1:11" x14ac:dyDescent="0.2">
      <c r="A22" s="11">
        <f t="shared" si="0"/>
        <v>31</v>
      </c>
      <c r="B22" s="11">
        <v>7.6</v>
      </c>
      <c r="C22" s="13">
        <f t="shared" si="4"/>
        <v>3.3716000000000004</v>
      </c>
      <c r="D22" s="11">
        <v>4.17</v>
      </c>
      <c r="E22" s="11">
        <v>21.59</v>
      </c>
      <c r="G22" s="11">
        <f t="shared" si="1"/>
        <v>31</v>
      </c>
      <c r="H22" s="11">
        <v>7.6</v>
      </c>
      <c r="I22" s="13">
        <f t="shared" si="5"/>
        <v>3.3716000000000004</v>
      </c>
      <c r="J22" s="11">
        <v>4.17</v>
      </c>
      <c r="K22" s="11">
        <v>21.59</v>
      </c>
    </row>
    <row r="23" spans="1:11" x14ac:dyDescent="0.2">
      <c r="A23" s="19">
        <f t="shared" si="0"/>
        <v>30</v>
      </c>
      <c r="B23" s="19"/>
      <c r="C23" s="21">
        <f t="shared" si="4"/>
        <v>3.3916000000000004</v>
      </c>
      <c r="D23" s="19">
        <v>4.0999999999999996</v>
      </c>
      <c r="E23" s="19">
        <v>20.72</v>
      </c>
      <c r="G23" s="19">
        <f t="shared" si="1"/>
        <v>30</v>
      </c>
      <c r="H23" s="19"/>
      <c r="I23" s="21">
        <f t="shared" si="5"/>
        <v>3.3916000000000004</v>
      </c>
      <c r="J23" s="19">
        <v>4.0999999999999996</v>
      </c>
      <c r="K23" s="19">
        <v>20.72</v>
      </c>
    </row>
    <row r="24" spans="1:11" x14ac:dyDescent="0.2">
      <c r="A24" s="11">
        <f t="shared" si="0"/>
        <v>29</v>
      </c>
      <c r="B24" s="11">
        <v>7.7</v>
      </c>
      <c r="C24" s="13">
        <f t="shared" si="4"/>
        <v>3.4116000000000004</v>
      </c>
      <c r="D24" s="11">
        <v>4.03</v>
      </c>
      <c r="E24" s="15">
        <v>19.850000000000001</v>
      </c>
      <c r="G24" s="11">
        <f t="shared" si="1"/>
        <v>29</v>
      </c>
      <c r="H24" s="11">
        <v>7.7</v>
      </c>
      <c r="I24" s="13">
        <f t="shared" si="5"/>
        <v>3.4116000000000004</v>
      </c>
      <c r="J24" s="11">
        <v>4.03</v>
      </c>
      <c r="K24" s="15">
        <v>19.850000000000001</v>
      </c>
    </row>
    <row r="25" spans="1:11" x14ac:dyDescent="0.2">
      <c r="A25" s="11">
        <f t="shared" si="0"/>
        <v>28</v>
      </c>
      <c r="B25" s="11"/>
      <c r="C25" s="13">
        <f t="shared" si="4"/>
        <v>3.4316000000000004</v>
      </c>
      <c r="D25" s="11">
        <v>3.96</v>
      </c>
      <c r="E25" s="11">
        <v>18.98</v>
      </c>
      <c r="G25" s="11">
        <f t="shared" si="1"/>
        <v>28</v>
      </c>
      <c r="H25" s="11"/>
      <c r="I25" s="13">
        <f t="shared" si="5"/>
        <v>3.4316000000000004</v>
      </c>
      <c r="J25" s="11">
        <v>3.96</v>
      </c>
      <c r="K25" s="11">
        <v>18.98</v>
      </c>
    </row>
    <row r="26" spans="1:11" x14ac:dyDescent="0.2">
      <c r="A26" s="11">
        <f t="shared" si="0"/>
        <v>27</v>
      </c>
      <c r="B26" s="11">
        <v>7.8</v>
      </c>
      <c r="C26" s="13">
        <f t="shared" si="4"/>
        <v>3.4516000000000004</v>
      </c>
      <c r="D26" s="11">
        <v>3.89</v>
      </c>
      <c r="E26" s="11">
        <v>18.100000000000001</v>
      </c>
      <c r="G26" s="11">
        <f t="shared" si="1"/>
        <v>27</v>
      </c>
      <c r="H26" s="11">
        <v>7.8</v>
      </c>
      <c r="I26" s="13">
        <f t="shared" si="5"/>
        <v>3.4516000000000004</v>
      </c>
      <c r="J26" s="11">
        <v>3.89</v>
      </c>
      <c r="K26" s="11">
        <v>18.100000000000001</v>
      </c>
    </row>
    <row r="27" spans="1:11" x14ac:dyDescent="0.2">
      <c r="A27" s="11">
        <f t="shared" si="0"/>
        <v>26</v>
      </c>
      <c r="B27" s="11"/>
      <c r="C27" s="13">
        <f t="shared" si="4"/>
        <v>3.4716000000000005</v>
      </c>
      <c r="D27" s="11">
        <v>3.82</v>
      </c>
      <c r="E27" s="11">
        <v>17.23</v>
      </c>
      <c r="G27" s="11">
        <f t="shared" si="1"/>
        <v>26</v>
      </c>
      <c r="H27" s="11"/>
      <c r="I27" s="13">
        <f t="shared" si="5"/>
        <v>3.4716000000000005</v>
      </c>
      <c r="J27" s="11">
        <v>3.82</v>
      </c>
      <c r="K27" s="11">
        <v>17.23</v>
      </c>
    </row>
    <row r="28" spans="1:11" x14ac:dyDescent="0.2">
      <c r="A28" s="19">
        <f t="shared" si="0"/>
        <v>25</v>
      </c>
      <c r="B28" s="19">
        <v>7.9</v>
      </c>
      <c r="C28" s="21">
        <f t="shared" si="4"/>
        <v>3.4916000000000005</v>
      </c>
      <c r="D28" s="19">
        <v>3.75</v>
      </c>
      <c r="E28" s="19">
        <v>16.36</v>
      </c>
      <c r="G28" s="19">
        <f t="shared" si="1"/>
        <v>25</v>
      </c>
      <c r="H28" s="19">
        <v>7.9</v>
      </c>
      <c r="I28" s="21">
        <f t="shared" si="5"/>
        <v>3.4916000000000005</v>
      </c>
      <c r="J28" s="19">
        <v>3.75</v>
      </c>
      <c r="K28" s="19">
        <v>16.36</v>
      </c>
    </row>
    <row r="29" spans="1:11" x14ac:dyDescent="0.2">
      <c r="A29" s="11">
        <f t="shared" si="0"/>
        <v>24</v>
      </c>
      <c r="B29" s="11">
        <v>8</v>
      </c>
      <c r="C29" s="13">
        <f t="shared" si="4"/>
        <v>3.5116000000000005</v>
      </c>
      <c r="D29" s="11">
        <v>3.68</v>
      </c>
      <c r="E29" s="11">
        <v>15.49</v>
      </c>
      <c r="G29" s="11">
        <f t="shared" si="1"/>
        <v>24</v>
      </c>
      <c r="H29" s="11">
        <v>8</v>
      </c>
      <c r="I29" s="13">
        <f t="shared" si="5"/>
        <v>3.5116000000000005</v>
      </c>
      <c r="J29" s="11">
        <v>3.68</v>
      </c>
      <c r="K29" s="11">
        <v>15.49</v>
      </c>
    </row>
    <row r="30" spans="1:11" x14ac:dyDescent="0.2">
      <c r="A30" s="11">
        <f t="shared" si="0"/>
        <v>23</v>
      </c>
      <c r="B30" s="11"/>
      <c r="C30" s="13">
        <f t="shared" si="4"/>
        <v>3.5316000000000005</v>
      </c>
      <c r="D30" s="11">
        <v>3.61</v>
      </c>
      <c r="E30" s="15">
        <v>14.62</v>
      </c>
      <c r="G30" s="11">
        <f t="shared" si="1"/>
        <v>23</v>
      </c>
      <c r="H30" s="11"/>
      <c r="I30" s="13">
        <f t="shared" si="5"/>
        <v>3.5316000000000005</v>
      </c>
      <c r="J30" s="11">
        <v>3.61</v>
      </c>
      <c r="K30" s="15">
        <v>14.62</v>
      </c>
    </row>
    <row r="31" spans="1:11" x14ac:dyDescent="0.2">
      <c r="A31" s="11">
        <f t="shared" si="0"/>
        <v>22</v>
      </c>
      <c r="B31" s="11">
        <v>8.1</v>
      </c>
      <c r="C31" s="13">
        <f t="shared" si="4"/>
        <v>3.5516000000000005</v>
      </c>
      <c r="D31" s="11">
        <v>3.54</v>
      </c>
      <c r="E31" s="11">
        <v>13.74</v>
      </c>
      <c r="G31" s="11">
        <f t="shared" si="1"/>
        <v>22</v>
      </c>
      <c r="H31" s="11">
        <v>8.1</v>
      </c>
      <c r="I31" s="13">
        <f t="shared" si="5"/>
        <v>3.5516000000000005</v>
      </c>
      <c r="J31" s="11">
        <v>3.54</v>
      </c>
      <c r="K31" s="11">
        <v>13.74</v>
      </c>
    </row>
    <row r="32" spans="1:11" x14ac:dyDescent="0.2">
      <c r="A32" s="11">
        <f t="shared" si="0"/>
        <v>21</v>
      </c>
      <c r="B32" s="11"/>
      <c r="C32" s="13">
        <f>C31+0.03</f>
        <v>3.5816000000000003</v>
      </c>
      <c r="D32" s="11">
        <v>3.47</v>
      </c>
      <c r="E32" s="11">
        <v>12.87</v>
      </c>
      <c r="G32" s="11">
        <f t="shared" si="1"/>
        <v>21</v>
      </c>
      <c r="H32" s="11"/>
      <c r="I32" s="13">
        <f>I31+0.03</f>
        <v>3.5816000000000003</v>
      </c>
      <c r="J32" s="11">
        <v>3.47</v>
      </c>
      <c r="K32" s="11">
        <v>12.87</v>
      </c>
    </row>
    <row r="33" spans="1:11" x14ac:dyDescent="0.2">
      <c r="A33" s="19">
        <f t="shared" si="0"/>
        <v>20</v>
      </c>
      <c r="B33" s="19">
        <v>8.1999999999999993</v>
      </c>
      <c r="C33" s="21">
        <v>4</v>
      </c>
      <c r="D33" s="19">
        <v>3.4</v>
      </c>
      <c r="E33" s="21">
        <v>12</v>
      </c>
      <c r="G33" s="19">
        <f t="shared" si="1"/>
        <v>20</v>
      </c>
      <c r="H33" s="19">
        <v>8.1999999999999993</v>
      </c>
      <c r="I33" s="21">
        <v>4</v>
      </c>
      <c r="J33" s="19">
        <v>3.4</v>
      </c>
      <c r="K33" s="21">
        <v>12</v>
      </c>
    </row>
    <row r="34" spans="1:11" x14ac:dyDescent="0.2">
      <c r="A34" s="11">
        <f t="shared" si="0"/>
        <v>19</v>
      </c>
      <c r="B34" s="11">
        <f>B33+0.1</f>
        <v>8.2999999999999989</v>
      </c>
      <c r="C34" s="13">
        <f>C33+0.05</f>
        <v>4.05</v>
      </c>
      <c r="D34" s="11">
        <v>3.32</v>
      </c>
      <c r="E34" s="15">
        <v>11.69</v>
      </c>
      <c r="G34" s="11">
        <f t="shared" si="1"/>
        <v>19</v>
      </c>
      <c r="H34" s="11">
        <f>H33+0.1</f>
        <v>8.2999999999999989</v>
      </c>
      <c r="I34" s="13">
        <f>I33+0.05</f>
        <v>4.05</v>
      </c>
      <c r="J34" s="11">
        <v>3.32</v>
      </c>
      <c r="K34" s="15">
        <v>11.69</v>
      </c>
    </row>
    <row r="35" spans="1:11" x14ac:dyDescent="0.2">
      <c r="A35" s="11">
        <f t="shared" si="0"/>
        <v>18</v>
      </c>
      <c r="B35" s="11">
        <f t="shared" ref="B35:B45" si="6">B34+0.1</f>
        <v>8.3999999999999986</v>
      </c>
      <c r="C35" s="13">
        <f>C34+0.06</f>
        <v>4.1099999999999994</v>
      </c>
      <c r="D35" s="11">
        <v>3.24</v>
      </c>
      <c r="E35" s="11">
        <v>11.38</v>
      </c>
      <c r="G35" s="11">
        <f t="shared" si="1"/>
        <v>18</v>
      </c>
      <c r="H35" s="11">
        <f t="shared" ref="H35:H36" si="7">H34+0.1</f>
        <v>8.3999999999999986</v>
      </c>
      <c r="I35" s="13">
        <f>I34+0.06</f>
        <v>4.1099999999999994</v>
      </c>
      <c r="J35" s="11">
        <v>3.24</v>
      </c>
      <c r="K35" s="11">
        <v>11.38</v>
      </c>
    </row>
    <row r="36" spans="1:11" x14ac:dyDescent="0.2">
      <c r="A36" s="11">
        <f t="shared" si="0"/>
        <v>17</v>
      </c>
      <c r="B36" s="11">
        <f t="shared" si="6"/>
        <v>8.4999999999999982</v>
      </c>
      <c r="C36" s="13">
        <f t="shared" ref="C36:C45" si="8">C35+0.06</f>
        <v>4.169999999999999</v>
      </c>
      <c r="D36" s="11">
        <v>3.17</v>
      </c>
      <c r="E36" s="11">
        <v>11.07</v>
      </c>
      <c r="G36" s="11">
        <f t="shared" si="1"/>
        <v>17</v>
      </c>
      <c r="H36" s="11">
        <f t="shared" si="7"/>
        <v>8.4999999999999982</v>
      </c>
      <c r="I36" s="13">
        <f t="shared" ref="I36:I38" si="9">I35+0.06</f>
        <v>4.169999999999999</v>
      </c>
      <c r="J36" s="11">
        <v>3.17</v>
      </c>
      <c r="K36" s="11">
        <v>11.07</v>
      </c>
    </row>
    <row r="37" spans="1:11" x14ac:dyDescent="0.2">
      <c r="A37" s="11">
        <f t="shared" si="0"/>
        <v>16</v>
      </c>
      <c r="B37" s="11">
        <v>8.6999999999999993</v>
      </c>
      <c r="C37" s="13">
        <f t="shared" si="8"/>
        <v>4.2299999999999986</v>
      </c>
      <c r="D37" s="11">
        <v>3.09</v>
      </c>
      <c r="E37" s="11">
        <v>10.76</v>
      </c>
      <c r="G37" s="11">
        <f t="shared" si="1"/>
        <v>16</v>
      </c>
      <c r="H37" s="11">
        <v>8.6999999999999993</v>
      </c>
      <c r="I37" s="13">
        <f t="shared" si="9"/>
        <v>4.2299999999999986</v>
      </c>
      <c r="J37" s="11">
        <v>3.09</v>
      </c>
      <c r="K37" s="11">
        <v>10.76</v>
      </c>
    </row>
    <row r="38" spans="1:11" x14ac:dyDescent="0.2">
      <c r="A38" s="19">
        <f t="shared" si="0"/>
        <v>15</v>
      </c>
      <c r="B38" s="19">
        <f t="shared" si="6"/>
        <v>8.7999999999999989</v>
      </c>
      <c r="C38" s="21">
        <f t="shared" si="8"/>
        <v>4.2899999999999983</v>
      </c>
      <c r="D38" s="19">
        <v>3.01</v>
      </c>
      <c r="E38" s="19">
        <v>10.45</v>
      </c>
      <c r="G38" s="19">
        <f t="shared" si="1"/>
        <v>15</v>
      </c>
      <c r="H38" s="19">
        <f t="shared" ref="H38:H40" si="10">H37+0.1</f>
        <v>8.7999999999999989</v>
      </c>
      <c r="I38" s="21">
        <f t="shared" si="9"/>
        <v>4.2899999999999983</v>
      </c>
      <c r="J38" s="19">
        <v>3.01</v>
      </c>
      <c r="K38" s="19">
        <v>10.45</v>
      </c>
    </row>
    <row r="39" spans="1:11" x14ac:dyDescent="0.2">
      <c r="A39" s="11">
        <f t="shared" si="0"/>
        <v>14</v>
      </c>
      <c r="B39" s="11">
        <f t="shared" si="6"/>
        <v>8.8999999999999986</v>
      </c>
      <c r="C39" s="13">
        <f>C38+0.04</f>
        <v>4.3299999999999983</v>
      </c>
      <c r="D39" s="11">
        <v>2.93</v>
      </c>
      <c r="E39" s="11">
        <v>10.14</v>
      </c>
      <c r="G39" s="11">
        <f t="shared" si="1"/>
        <v>14</v>
      </c>
      <c r="H39" s="11">
        <f t="shared" si="10"/>
        <v>8.8999999999999986</v>
      </c>
      <c r="I39" s="13">
        <f>I38+0.04</f>
        <v>4.3299999999999983</v>
      </c>
      <c r="J39" s="11">
        <v>2.93</v>
      </c>
      <c r="K39" s="11">
        <v>10.14</v>
      </c>
    </row>
    <row r="40" spans="1:11" x14ac:dyDescent="0.2">
      <c r="A40" s="11">
        <f t="shared" si="0"/>
        <v>13</v>
      </c>
      <c r="B40" s="11">
        <f t="shared" si="6"/>
        <v>8.9999999999999982</v>
      </c>
      <c r="C40" s="13">
        <v>4.4000000000000004</v>
      </c>
      <c r="D40" s="11">
        <v>2.85</v>
      </c>
      <c r="E40" s="11">
        <v>9.83</v>
      </c>
      <c r="G40" s="11">
        <f t="shared" si="1"/>
        <v>13</v>
      </c>
      <c r="H40" s="11">
        <f t="shared" si="10"/>
        <v>8.9999999999999982</v>
      </c>
      <c r="I40" s="13">
        <v>4.4000000000000004</v>
      </c>
      <c r="J40" s="11">
        <v>2.85</v>
      </c>
      <c r="K40" s="11">
        <v>9.83</v>
      </c>
    </row>
    <row r="41" spans="1:11" x14ac:dyDescent="0.2">
      <c r="A41" s="11">
        <f t="shared" si="0"/>
        <v>12</v>
      </c>
      <c r="B41" s="11">
        <v>9.1999999999999993</v>
      </c>
      <c r="C41" s="13">
        <f>C40+0.05</f>
        <v>4.45</v>
      </c>
      <c r="D41" s="11">
        <v>2.78</v>
      </c>
      <c r="E41" s="11">
        <v>9.52</v>
      </c>
      <c r="G41" s="11">
        <f t="shared" si="1"/>
        <v>12</v>
      </c>
      <c r="H41" s="11">
        <v>9.1999999999999993</v>
      </c>
      <c r="I41" s="13">
        <f>I40+0.05</f>
        <v>4.45</v>
      </c>
      <c r="J41" s="11">
        <v>2.78</v>
      </c>
      <c r="K41" s="11">
        <v>9.52</v>
      </c>
    </row>
    <row r="42" spans="1:11" x14ac:dyDescent="0.2">
      <c r="A42" s="11">
        <f t="shared" si="0"/>
        <v>11</v>
      </c>
      <c r="B42" s="11">
        <f t="shared" si="6"/>
        <v>9.2999999999999989</v>
      </c>
      <c r="C42" s="13">
        <f t="shared" si="8"/>
        <v>4.51</v>
      </c>
      <c r="D42" s="11">
        <v>2.7</v>
      </c>
      <c r="E42" s="11">
        <v>9.2100000000000009</v>
      </c>
      <c r="G42" s="11">
        <f t="shared" si="1"/>
        <v>11</v>
      </c>
      <c r="H42" s="11">
        <f t="shared" ref="H42:H45" si="11">H41+0.1</f>
        <v>9.2999999999999989</v>
      </c>
      <c r="I42" s="13">
        <f t="shared" ref="I42:I43" si="12">I41+0.06</f>
        <v>4.51</v>
      </c>
      <c r="J42" s="11">
        <v>2.7</v>
      </c>
      <c r="K42" s="11">
        <v>9.2100000000000009</v>
      </c>
    </row>
    <row r="43" spans="1:11" x14ac:dyDescent="0.2">
      <c r="A43" s="19">
        <f t="shared" si="0"/>
        <v>10</v>
      </c>
      <c r="B43" s="19">
        <f t="shared" si="6"/>
        <v>9.3999999999999986</v>
      </c>
      <c r="C43" s="21">
        <f t="shared" si="8"/>
        <v>4.5699999999999994</v>
      </c>
      <c r="D43" s="19">
        <v>2.62</v>
      </c>
      <c r="E43" s="19">
        <v>8.89</v>
      </c>
      <c r="G43" s="19">
        <f t="shared" si="1"/>
        <v>10</v>
      </c>
      <c r="H43" s="19">
        <f t="shared" si="11"/>
        <v>9.3999999999999986</v>
      </c>
      <c r="I43" s="21">
        <f t="shared" si="12"/>
        <v>4.5699999999999994</v>
      </c>
      <c r="J43" s="19">
        <v>2.62</v>
      </c>
      <c r="K43" s="19">
        <v>8.89</v>
      </c>
    </row>
    <row r="44" spans="1:11" x14ac:dyDescent="0.2">
      <c r="A44" s="11">
        <f t="shared" si="0"/>
        <v>9</v>
      </c>
      <c r="B44" s="11">
        <f t="shared" si="6"/>
        <v>9.4999999999999982</v>
      </c>
      <c r="C44" s="13">
        <v>5.03</v>
      </c>
      <c r="D44" s="11">
        <v>2.54</v>
      </c>
      <c r="E44" s="11">
        <v>8.58</v>
      </c>
      <c r="G44" s="11">
        <f t="shared" si="1"/>
        <v>9</v>
      </c>
      <c r="H44" s="11">
        <f t="shared" si="11"/>
        <v>9.4999999999999982</v>
      </c>
      <c r="I44" s="13">
        <v>5.03</v>
      </c>
      <c r="J44" s="11">
        <v>2.54</v>
      </c>
      <c r="K44" s="11">
        <v>8.58</v>
      </c>
    </row>
    <row r="45" spans="1:11" x14ac:dyDescent="0.2">
      <c r="A45" s="11">
        <f t="shared" si="0"/>
        <v>8</v>
      </c>
      <c r="B45" s="11">
        <f t="shared" si="6"/>
        <v>9.5999999999999979</v>
      </c>
      <c r="C45" s="13">
        <f t="shared" si="8"/>
        <v>5.09</v>
      </c>
      <c r="D45" s="11">
        <v>2.4700000000000002</v>
      </c>
      <c r="E45" s="11">
        <v>8.27</v>
      </c>
      <c r="G45" s="11">
        <f t="shared" si="1"/>
        <v>8</v>
      </c>
      <c r="H45" s="11">
        <f t="shared" si="11"/>
        <v>9.5999999999999979</v>
      </c>
      <c r="I45" s="13">
        <f t="shared" ref="I45" si="13">I44+0.06</f>
        <v>5.09</v>
      </c>
      <c r="J45" s="11">
        <v>2.4700000000000002</v>
      </c>
      <c r="K45" s="11">
        <v>8.27</v>
      </c>
    </row>
    <row r="46" spans="1:11" x14ac:dyDescent="0.2">
      <c r="A46" s="11">
        <f t="shared" si="0"/>
        <v>7</v>
      </c>
      <c r="B46" s="11">
        <v>9.8000000000000007</v>
      </c>
      <c r="C46" s="13">
        <v>5.13</v>
      </c>
      <c r="D46" s="11">
        <v>2.39</v>
      </c>
      <c r="E46" s="11">
        <v>7.96</v>
      </c>
      <c r="G46" s="11">
        <f t="shared" si="1"/>
        <v>7</v>
      </c>
      <c r="H46" s="11">
        <v>9.8000000000000007</v>
      </c>
      <c r="I46" s="13">
        <v>5.13</v>
      </c>
      <c r="J46" s="11">
        <v>2.39</v>
      </c>
      <c r="K46" s="11">
        <v>7.96</v>
      </c>
    </row>
    <row r="47" spans="1:11" x14ac:dyDescent="0.2">
      <c r="A47" s="11">
        <f t="shared" si="0"/>
        <v>6</v>
      </c>
      <c r="B47" s="11">
        <f>B46+0.1</f>
        <v>9.9</v>
      </c>
      <c r="C47" s="11">
        <v>5.2</v>
      </c>
      <c r="D47" s="11">
        <v>2.31</v>
      </c>
      <c r="E47" s="11">
        <v>7.65</v>
      </c>
      <c r="G47" s="11">
        <f t="shared" si="1"/>
        <v>6</v>
      </c>
      <c r="H47" s="11">
        <f>H46+0.1</f>
        <v>9.9</v>
      </c>
      <c r="I47" s="11">
        <v>5.2</v>
      </c>
      <c r="J47" s="11">
        <v>2.31</v>
      </c>
      <c r="K47" s="11">
        <v>7.65</v>
      </c>
    </row>
    <row r="48" spans="1:11" x14ac:dyDescent="0.2">
      <c r="A48" s="19">
        <f t="shared" si="0"/>
        <v>5</v>
      </c>
      <c r="B48" s="19">
        <f t="shared" ref="B48:B52" si="14">B47+0.1</f>
        <v>10</v>
      </c>
      <c r="C48" s="21">
        <v>5.25</v>
      </c>
      <c r="D48" s="19">
        <v>2.23</v>
      </c>
      <c r="E48" s="19">
        <v>7.34</v>
      </c>
      <c r="G48" s="19">
        <f t="shared" si="1"/>
        <v>5</v>
      </c>
      <c r="H48" s="19">
        <f t="shared" ref="H48:H50" si="15">H47+0.1</f>
        <v>10</v>
      </c>
      <c r="I48" s="21">
        <v>5.25</v>
      </c>
      <c r="J48" s="19">
        <v>2.23</v>
      </c>
      <c r="K48" s="19">
        <v>7.34</v>
      </c>
    </row>
    <row r="49" spans="1:11" x14ac:dyDescent="0.2">
      <c r="A49" s="11">
        <f t="shared" si="0"/>
        <v>4</v>
      </c>
      <c r="B49" s="11">
        <f t="shared" si="14"/>
        <v>10.1</v>
      </c>
      <c r="C49" s="13">
        <v>5.31</v>
      </c>
      <c r="D49" s="11">
        <v>2.15</v>
      </c>
      <c r="E49" s="11">
        <v>7.03</v>
      </c>
      <c r="G49" s="11">
        <f t="shared" si="1"/>
        <v>4</v>
      </c>
      <c r="H49" s="11">
        <f t="shared" si="15"/>
        <v>10.1</v>
      </c>
      <c r="I49" s="13">
        <v>5.31</v>
      </c>
      <c r="J49" s="11">
        <v>2.15</v>
      </c>
      <c r="K49" s="11">
        <v>7.03</v>
      </c>
    </row>
    <row r="50" spans="1:11" x14ac:dyDescent="0.2">
      <c r="A50" s="11">
        <f t="shared" si="0"/>
        <v>3</v>
      </c>
      <c r="B50" s="11">
        <f t="shared" si="14"/>
        <v>10.199999999999999</v>
      </c>
      <c r="C50" s="13">
        <v>5.37</v>
      </c>
      <c r="D50" s="11">
        <v>2.08</v>
      </c>
      <c r="E50" s="11">
        <v>6.72</v>
      </c>
      <c r="G50" s="11">
        <f t="shared" si="1"/>
        <v>3</v>
      </c>
      <c r="H50" s="11">
        <f t="shared" si="15"/>
        <v>10.199999999999999</v>
      </c>
      <c r="I50" s="13">
        <v>5.37</v>
      </c>
      <c r="J50" s="11">
        <v>2.08</v>
      </c>
      <c r="K50" s="11">
        <v>6.72</v>
      </c>
    </row>
    <row r="51" spans="1:11" x14ac:dyDescent="0.2">
      <c r="A51" s="11">
        <f t="shared" si="0"/>
        <v>2</v>
      </c>
      <c r="B51" s="11">
        <v>10.4</v>
      </c>
      <c r="C51" s="13">
        <v>5.42</v>
      </c>
      <c r="D51" s="11">
        <v>2.02</v>
      </c>
      <c r="E51" s="11">
        <v>6.41</v>
      </c>
      <c r="G51" s="11">
        <f t="shared" si="1"/>
        <v>2</v>
      </c>
      <c r="H51" s="11">
        <v>10.4</v>
      </c>
      <c r="I51" s="13">
        <v>5.42</v>
      </c>
      <c r="J51" s="11">
        <v>2.02</v>
      </c>
      <c r="K51" s="11">
        <v>6.41</v>
      </c>
    </row>
    <row r="52" spans="1:11" x14ac:dyDescent="0.2">
      <c r="A52" s="11">
        <f t="shared" si="0"/>
        <v>1</v>
      </c>
      <c r="B52" s="11">
        <f t="shared" si="14"/>
        <v>10.5</v>
      </c>
      <c r="C52" s="13">
        <v>5.48</v>
      </c>
      <c r="D52" s="11">
        <v>1.92</v>
      </c>
      <c r="E52" s="11">
        <v>6.1</v>
      </c>
      <c r="G52" s="11">
        <f t="shared" si="1"/>
        <v>1</v>
      </c>
      <c r="H52" s="11">
        <f t="shared" ref="H52" si="16">H51+0.1</f>
        <v>10.5</v>
      </c>
      <c r="I52" s="13">
        <v>5.48</v>
      </c>
      <c r="J52" s="11">
        <v>1.92</v>
      </c>
      <c r="K52" s="11">
        <v>6.1</v>
      </c>
    </row>
    <row r="55" spans="1:11" x14ac:dyDescent="0.2">
      <c r="A55" s="18" t="s">
        <v>15</v>
      </c>
      <c r="G55" s="18" t="s">
        <v>18</v>
      </c>
    </row>
    <row r="56" spans="1:11" x14ac:dyDescent="0.2">
      <c r="A56" s="16" t="s">
        <v>12</v>
      </c>
      <c r="B56" s="16" t="s">
        <v>16</v>
      </c>
      <c r="C56" s="16" t="s">
        <v>3</v>
      </c>
      <c r="D56" s="17" t="s">
        <v>1</v>
      </c>
      <c r="E56" s="34" t="s">
        <v>10</v>
      </c>
      <c r="G56" s="16" t="s">
        <v>12</v>
      </c>
      <c r="H56" s="16" t="s">
        <v>16</v>
      </c>
      <c r="I56" s="16" t="s">
        <v>3</v>
      </c>
      <c r="J56" s="17" t="s">
        <v>1</v>
      </c>
      <c r="K56" s="17" t="s">
        <v>10</v>
      </c>
    </row>
    <row r="57" spans="1:11" x14ac:dyDescent="0.2">
      <c r="A57" s="19">
        <v>50</v>
      </c>
      <c r="B57" s="19">
        <v>9.3000000000000007</v>
      </c>
      <c r="C57" s="25">
        <v>2.5099999999999998</v>
      </c>
      <c r="D57" s="19">
        <v>6.57</v>
      </c>
      <c r="E57" s="21">
        <v>53.77</v>
      </c>
      <c r="G57" s="19">
        <v>50</v>
      </c>
      <c r="H57" s="19">
        <v>8.5</v>
      </c>
      <c r="I57" s="25">
        <v>2.2999999999999998</v>
      </c>
      <c r="J57" s="21">
        <v>7.12</v>
      </c>
      <c r="K57" s="21">
        <v>65.849999999999994</v>
      </c>
    </row>
    <row r="58" spans="1:11" x14ac:dyDescent="0.2">
      <c r="A58" s="11">
        <f>A57-1</f>
        <v>49</v>
      </c>
      <c r="B58" s="11">
        <v>9.4</v>
      </c>
      <c r="C58" s="32">
        <v>2.52</v>
      </c>
      <c r="D58" s="29">
        <v>6.38</v>
      </c>
      <c r="E58" s="30" t="s">
        <v>19</v>
      </c>
      <c r="G58" s="11">
        <f>G57-1</f>
        <v>49</v>
      </c>
      <c r="H58" s="11"/>
      <c r="I58" s="26">
        <v>2.31</v>
      </c>
      <c r="J58" s="30">
        <v>7.03</v>
      </c>
      <c r="K58" s="13">
        <v>63.67</v>
      </c>
    </row>
    <row r="59" spans="1:11" x14ac:dyDescent="0.2">
      <c r="A59" s="11">
        <f t="shared" ref="A59:A106" si="17">A58-1</f>
        <v>48</v>
      </c>
      <c r="B59" s="11"/>
      <c r="C59" s="26">
        <v>2.54</v>
      </c>
      <c r="D59" s="11">
        <v>6.18</v>
      </c>
      <c r="E59" s="13">
        <v>50.02</v>
      </c>
      <c r="G59" s="11">
        <f t="shared" ref="G59:G106" si="18">G58-1</f>
        <v>48</v>
      </c>
      <c r="H59" s="11">
        <v>8.6</v>
      </c>
      <c r="I59" s="24">
        <v>2.33</v>
      </c>
      <c r="J59" s="13">
        <v>6.94</v>
      </c>
      <c r="K59" s="13">
        <v>61.5</v>
      </c>
    </row>
    <row r="60" spans="1:11" x14ac:dyDescent="0.2">
      <c r="A60" s="11">
        <f t="shared" si="17"/>
        <v>47</v>
      </c>
      <c r="B60" s="11">
        <v>9.5</v>
      </c>
      <c r="C60" s="22">
        <v>2.5499999999999998</v>
      </c>
      <c r="D60" s="11">
        <v>5.99</v>
      </c>
      <c r="E60" s="13">
        <v>46.15</v>
      </c>
      <c r="G60" s="11">
        <f t="shared" si="18"/>
        <v>47</v>
      </c>
      <c r="H60" s="11">
        <f t="shared" ref="H60" si="19">H59+0.1</f>
        <v>8.6999999999999993</v>
      </c>
      <c r="I60" s="26">
        <v>2.34</v>
      </c>
      <c r="J60" s="13">
        <v>6.86</v>
      </c>
      <c r="K60" s="13">
        <v>59.34</v>
      </c>
    </row>
    <row r="61" spans="1:11" x14ac:dyDescent="0.2">
      <c r="A61" s="11">
        <f t="shared" si="17"/>
        <v>46</v>
      </c>
      <c r="B61" s="11">
        <v>9.6</v>
      </c>
      <c r="C61" s="26">
        <v>2.5733000000000001</v>
      </c>
      <c r="D61" s="11">
        <v>5.79</v>
      </c>
      <c r="E61" s="13">
        <v>42.22</v>
      </c>
      <c r="G61" s="11">
        <f t="shared" si="18"/>
        <v>46</v>
      </c>
      <c r="H61" s="11">
        <v>8.6999999999999993</v>
      </c>
      <c r="I61" s="26">
        <v>2.36</v>
      </c>
      <c r="J61" s="13">
        <v>6.77</v>
      </c>
      <c r="K61" s="13">
        <v>57.17</v>
      </c>
    </row>
    <row r="62" spans="1:11" x14ac:dyDescent="0.2">
      <c r="A62" s="19">
        <f t="shared" si="17"/>
        <v>45</v>
      </c>
      <c r="B62" s="19">
        <v>9.6999999999999993</v>
      </c>
      <c r="C62" s="27">
        <v>2.59</v>
      </c>
      <c r="D62" s="19">
        <v>5.6</v>
      </c>
      <c r="E62" s="21">
        <v>38.4</v>
      </c>
      <c r="G62" s="19">
        <f t="shared" si="18"/>
        <v>45</v>
      </c>
      <c r="H62" s="19"/>
      <c r="I62" s="27">
        <v>2.37</v>
      </c>
      <c r="J62" s="21">
        <v>6.68</v>
      </c>
      <c r="K62" s="21">
        <v>55</v>
      </c>
    </row>
    <row r="63" spans="1:11" x14ac:dyDescent="0.2">
      <c r="A63" s="11">
        <f t="shared" si="17"/>
        <v>44</v>
      </c>
      <c r="B63" s="11"/>
      <c r="C63" s="22">
        <v>3</v>
      </c>
      <c r="D63" s="29">
        <v>5.53</v>
      </c>
      <c r="E63" s="30">
        <v>37.479999999999997</v>
      </c>
      <c r="G63" s="11">
        <f t="shared" si="18"/>
        <v>44</v>
      </c>
      <c r="H63" s="11">
        <v>8.8000000000000007</v>
      </c>
      <c r="I63" s="23">
        <v>2.38</v>
      </c>
      <c r="J63" s="30">
        <v>7.03</v>
      </c>
      <c r="K63" s="30">
        <v>53.73</v>
      </c>
    </row>
    <row r="64" spans="1:11" x14ac:dyDescent="0.2">
      <c r="A64" s="11">
        <f t="shared" si="17"/>
        <v>43</v>
      </c>
      <c r="B64" s="11">
        <v>9.8000000000000007</v>
      </c>
      <c r="C64" s="26">
        <v>3.0284</v>
      </c>
      <c r="D64" s="13">
        <v>5.46</v>
      </c>
      <c r="E64" s="13">
        <v>36.549999999999997</v>
      </c>
      <c r="G64" s="11">
        <f t="shared" si="18"/>
        <v>43</v>
      </c>
      <c r="H64" s="11">
        <v>8.9</v>
      </c>
      <c r="I64" s="26">
        <v>2.4</v>
      </c>
      <c r="J64" s="13">
        <v>6.94</v>
      </c>
      <c r="K64" s="13">
        <v>52.46</v>
      </c>
    </row>
    <row r="65" spans="1:11" x14ac:dyDescent="0.2">
      <c r="A65" s="11">
        <f t="shared" si="17"/>
        <v>42</v>
      </c>
      <c r="B65" s="11">
        <v>9.9</v>
      </c>
      <c r="C65" s="26">
        <v>3.0476000000000001</v>
      </c>
      <c r="D65" s="11">
        <v>5.38</v>
      </c>
      <c r="E65" s="13" t="s">
        <v>20</v>
      </c>
      <c r="G65" s="11">
        <f t="shared" si="18"/>
        <v>42</v>
      </c>
      <c r="H65" s="11">
        <v>9</v>
      </c>
      <c r="I65" s="26">
        <v>2.42</v>
      </c>
      <c r="J65" s="13">
        <v>6.86</v>
      </c>
      <c r="K65" s="13">
        <v>51.18</v>
      </c>
    </row>
    <row r="66" spans="1:11" x14ac:dyDescent="0.2">
      <c r="A66" s="11">
        <f t="shared" si="17"/>
        <v>41</v>
      </c>
      <c r="B66" s="11">
        <v>10</v>
      </c>
      <c r="C66" s="26">
        <v>3.0668000000000002</v>
      </c>
      <c r="D66" s="11">
        <v>5.31</v>
      </c>
      <c r="E66" s="13">
        <v>34.700000000000003</v>
      </c>
      <c r="G66" s="11">
        <f t="shared" si="18"/>
        <v>41</v>
      </c>
      <c r="H66" s="11"/>
      <c r="I66" s="26">
        <v>2.44</v>
      </c>
      <c r="J66" s="13">
        <v>6.77</v>
      </c>
      <c r="K66" s="13">
        <v>50</v>
      </c>
    </row>
    <row r="67" spans="1:11" x14ac:dyDescent="0.2">
      <c r="A67" s="19">
        <f t="shared" si="17"/>
        <v>40</v>
      </c>
      <c r="B67" s="19"/>
      <c r="C67" s="27">
        <v>3.08</v>
      </c>
      <c r="D67" s="19">
        <v>5.24</v>
      </c>
      <c r="E67" s="21">
        <v>33.78</v>
      </c>
      <c r="G67" s="19">
        <f t="shared" si="18"/>
        <v>40</v>
      </c>
      <c r="H67" s="19">
        <v>9.1</v>
      </c>
      <c r="I67" s="27">
        <v>2.4500000000000002</v>
      </c>
      <c r="J67" s="21">
        <v>6.23</v>
      </c>
      <c r="K67" s="21">
        <v>48.64</v>
      </c>
    </row>
    <row r="68" spans="1:11" x14ac:dyDescent="0.2">
      <c r="A68" s="11">
        <f t="shared" si="17"/>
        <v>39</v>
      </c>
      <c r="B68" s="11">
        <v>10.1</v>
      </c>
      <c r="C68" s="33">
        <v>3.1</v>
      </c>
      <c r="D68" s="11">
        <v>5.17</v>
      </c>
      <c r="E68" s="30">
        <v>32.86</v>
      </c>
      <c r="G68" s="11">
        <f t="shared" si="18"/>
        <v>39</v>
      </c>
      <c r="H68" s="11">
        <v>9.1999999999999993</v>
      </c>
      <c r="I68" s="23">
        <v>2.4700000000000002</v>
      </c>
      <c r="J68" s="30">
        <v>6.14</v>
      </c>
      <c r="K68" s="30">
        <v>47.37</v>
      </c>
    </row>
    <row r="69" spans="1:11" x14ac:dyDescent="0.2">
      <c r="A69" s="11">
        <f t="shared" si="17"/>
        <v>38</v>
      </c>
      <c r="B69" s="11">
        <v>10.199999999999999</v>
      </c>
      <c r="C69" s="26">
        <v>3.12</v>
      </c>
      <c r="D69" s="11">
        <v>5.0999999999999996</v>
      </c>
      <c r="E69" s="13">
        <v>31.93</v>
      </c>
      <c r="G69" s="11">
        <f t="shared" si="18"/>
        <v>38</v>
      </c>
      <c r="H69" s="11"/>
      <c r="I69" s="26">
        <v>2.48</v>
      </c>
      <c r="J69" s="13">
        <v>6.04</v>
      </c>
      <c r="K69" s="13">
        <v>46.1</v>
      </c>
    </row>
    <row r="70" spans="1:11" x14ac:dyDescent="0.2">
      <c r="A70" s="11">
        <f t="shared" si="17"/>
        <v>37</v>
      </c>
      <c r="B70" s="11">
        <v>10.3</v>
      </c>
      <c r="C70" s="26">
        <v>3.14</v>
      </c>
      <c r="D70" s="11">
        <v>5.0199999999999996</v>
      </c>
      <c r="E70" s="13">
        <v>31.01</v>
      </c>
      <c r="G70" s="11">
        <f t="shared" si="18"/>
        <v>37</v>
      </c>
      <c r="H70" s="11">
        <v>9.3000000000000007</v>
      </c>
      <c r="I70" s="26">
        <v>2.5</v>
      </c>
      <c r="J70" s="13">
        <v>5.95</v>
      </c>
      <c r="K70" s="13">
        <v>44.8</v>
      </c>
    </row>
    <row r="71" spans="1:11" x14ac:dyDescent="0.2">
      <c r="A71" s="11">
        <f t="shared" si="17"/>
        <v>36</v>
      </c>
      <c r="B71" s="11"/>
      <c r="C71" s="26">
        <v>3.16</v>
      </c>
      <c r="D71" s="11">
        <v>4.95</v>
      </c>
      <c r="E71" s="13">
        <v>30.08</v>
      </c>
      <c r="G71" s="11">
        <f t="shared" si="18"/>
        <v>36</v>
      </c>
      <c r="H71" s="11">
        <v>9.4</v>
      </c>
      <c r="I71" s="26">
        <v>2.52</v>
      </c>
      <c r="J71" s="13">
        <v>5.86</v>
      </c>
      <c r="K71" s="13">
        <v>43.55</v>
      </c>
    </row>
    <row r="72" spans="1:11" x14ac:dyDescent="0.2">
      <c r="A72" s="19">
        <f t="shared" si="17"/>
        <v>35</v>
      </c>
      <c r="B72" s="19">
        <v>10.4</v>
      </c>
      <c r="C72" s="27">
        <v>3.18</v>
      </c>
      <c r="D72" s="19">
        <v>4.88</v>
      </c>
      <c r="E72" s="21">
        <v>29.16</v>
      </c>
      <c r="G72" s="19">
        <f t="shared" si="18"/>
        <v>35</v>
      </c>
      <c r="H72" s="19"/>
      <c r="I72" s="27">
        <v>2.5299999999999998</v>
      </c>
      <c r="J72" s="21">
        <v>5.77</v>
      </c>
      <c r="K72" s="21">
        <v>42.28</v>
      </c>
    </row>
    <row r="73" spans="1:11" x14ac:dyDescent="0.2">
      <c r="A73" s="11">
        <f t="shared" si="17"/>
        <v>34</v>
      </c>
      <c r="B73" s="11">
        <v>10.5</v>
      </c>
      <c r="C73" s="26">
        <f>C72+0.02</f>
        <v>3.2</v>
      </c>
      <c r="D73" s="29">
        <v>4.8099999999999996</v>
      </c>
      <c r="E73" s="30">
        <v>28.24</v>
      </c>
      <c r="G73" s="11">
        <f t="shared" si="18"/>
        <v>34</v>
      </c>
      <c r="H73" s="11">
        <v>9.5</v>
      </c>
      <c r="I73" s="23">
        <v>2.5499999999999998</v>
      </c>
      <c r="J73" s="30">
        <v>5.68</v>
      </c>
      <c r="K73" s="30">
        <v>41</v>
      </c>
    </row>
    <row r="74" spans="1:11" x14ac:dyDescent="0.2">
      <c r="A74" s="11">
        <f t="shared" si="17"/>
        <v>33</v>
      </c>
      <c r="B74" s="11"/>
      <c r="C74" s="26">
        <f t="shared" ref="C74:C77" si="20">C73+0.02</f>
        <v>3.22</v>
      </c>
      <c r="D74" s="11">
        <v>4.74</v>
      </c>
      <c r="E74" s="13">
        <v>27.31</v>
      </c>
      <c r="G74" s="11">
        <f t="shared" si="18"/>
        <v>33</v>
      </c>
      <c r="H74" s="11">
        <v>9.6</v>
      </c>
      <c r="I74" s="26">
        <v>2.57</v>
      </c>
      <c r="J74" s="13">
        <v>5.59</v>
      </c>
      <c r="K74" s="13">
        <v>39.74</v>
      </c>
    </row>
    <row r="75" spans="1:11" x14ac:dyDescent="0.2">
      <c r="A75" s="11">
        <f t="shared" si="17"/>
        <v>32</v>
      </c>
      <c r="B75" s="11">
        <v>10.6</v>
      </c>
      <c r="C75" s="26">
        <f t="shared" si="20"/>
        <v>3.24</v>
      </c>
      <c r="D75" s="14">
        <v>4.66</v>
      </c>
      <c r="E75" s="13" t="s">
        <v>21</v>
      </c>
      <c r="G75" s="11">
        <f t="shared" si="18"/>
        <v>32</v>
      </c>
      <c r="H75" s="11"/>
      <c r="I75" s="26">
        <v>2.58</v>
      </c>
      <c r="J75" s="31">
        <v>5.5</v>
      </c>
      <c r="K75" s="13">
        <v>38.5</v>
      </c>
    </row>
    <row r="76" spans="1:11" x14ac:dyDescent="0.2">
      <c r="A76" s="11">
        <f t="shared" si="17"/>
        <v>31</v>
      </c>
      <c r="B76" s="11">
        <v>10.7</v>
      </c>
      <c r="C76" s="26">
        <f t="shared" si="20"/>
        <v>3.2600000000000002</v>
      </c>
      <c r="D76" s="11">
        <v>4.59</v>
      </c>
      <c r="E76" s="13">
        <v>25.46</v>
      </c>
      <c r="G76" s="11">
        <f t="shared" si="18"/>
        <v>31</v>
      </c>
      <c r="H76" s="11">
        <v>9.6999999999999993</v>
      </c>
      <c r="I76" s="26">
        <v>3</v>
      </c>
      <c r="J76" s="13">
        <v>5.41</v>
      </c>
      <c r="K76" s="13">
        <v>37.1</v>
      </c>
    </row>
    <row r="77" spans="1:11" x14ac:dyDescent="0.2">
      <c r="A77" s="19">
        <f t="shared" si="17"/>
        <v>30</v>
      </c>
      <c r="B77" s="19">
        <v>10.8</v>
      </c>
      <c r="C77" s="26">
        <f t="shared" si="20"/>
        <v>3.2800000000000002</v>
      </c>
      <c r="D77" s="19">
        <v>4.5199999999999996</v>
      </c>
      <c r="E77" s="21">
        <v>24.54</v>
      </c>
      <c r="G77" s="19">
        <f t="shared" si="18"/>
        <v>30</v>
      </c>
      <c r="H77" s="19">
        <v>9.8000000000000007</v>
      </c>
      <c r="I77" s="27">
        <v>3.01</v>
      </c>
      <c r="J77" s="21">
        <v>5.32</v>
      </c>
      <c r="K77" s="21">
        <v>35.92</v>
      </c>
    </row>
    <row r="78" spans="1:11" x14ac:dyDescent="0.2">
      <c r="A78" s="11">
        <f t="shared" si="17"/>
        <v>29</v>
      </c>
      <c r="B78" s="11"/>
      <c r="C78" s="26">
        <v>3.3</v>
      </c>
      <c r="D78" s="29">
        <v>4.45</v>
      </c>
      <c r="E78" s="30">
        <v>23.62</v>
      </c>
      <c r="G78" s="11">
        <f t="shared" si="18"/>
        <v>29</v>
      </c>
      <c r="H78" s="11">
        <v>9.9</v>
      </c>
      <c r="I78" s="23">
        <v>3.03</v>
      </c>
      <c r="J78" s="30">
        <v>5.23</v>
      </c>
      <c r="K78" s="30">
        <v>34.65</v>
      </c>
    </row>
    <row r="79" spans="1:11" x14ac:dyDescent="0.2">
      <c r="A79" s="11">
        <f t="shared" si="17"/>
        <v>28</v>
      </c>
      <c r="B79" s="11">
        <v>10.9</v>
      </c>
      <c r="C79" s="26">
        <v>3.31</v>
      </c>
      <c r="D79" s="11">
        <v>4.38</v>
      </c>
      <c r="E79" s="13">
        <v>22.69</v>
      </c>
      <c r="G79" s="11">
        <f t="shared" si="18"/>
        <v>28</v>
      </c>
      <c r="H79" s="11"/>
      <c r="I79" s="26">
        <v>3.05</v>
      </c>
      <c r="J79" s="13">
        <v>5.14</v>
      </c>
      <c r="K79" s="13">
        <v>33.4</v>
      </c>
    </row>
    <row r="80" spans="1:11" x14ac:dyDescent="0.2">
      <c r="A80" s="11">
        <f t="shared" si="17"/>
        <v>27</v>
      </c>
      <c r="B80" s="11">
        <v>11</v>
      </c>
      <c r="C80" s="26">
        <f>C79+0.02</f>
        <v>3.33</v>
      </c>
      <c r="D80" s="11">
        <v>4.3</v>
      </c>
      <c r="E80" s="13">
        <v>21.77</v>
      </c>
      <c r="G80" s="11">
        <f t="shared" si="18"/>
        <v>27</v>
      </c>
      <c r="H80" s="11">
        <v>10</v>
      </c>
      <c r="I80" s="26">
        <v>3.07</v>
      </c>
      <c r="J80" s="13">
        <v>5.05</v>
      </c>
      <c r="K80" s="13">
        <v>32.1</v>
      </c>
    </row>
    <row r="81" spans="1:11" x14ac:dyDescent="0.2">
      <c r="A81" s="11">
        <f t="shared" si="17"/>
        <v>26</v>
      </c>
      <c r="B81" s="11">
        <v>11.1</v>
      </c>
      <c r="C81" s="26">
        <f t="shared" ref="C81:C87" si="21">C80+0.02</f>
        <v>3.35</v>
      </c>
      <c r="D81" s="11">
        <v>4.2300000000000004</v>
      </c>
      <c r="E81" s="13">
        <v>20.84</v>
      </c>
      <c r="G81" s="11">
        <f t="shared" si="18"/>
        <v>26</v>
      </c>
      <c r="H81" s="11">
        <v>10.1</v>
      </c>
      <c r="I81" s="26">
        <v>3.08</v>
      </c>
      <c r="J81" s="13">
        <v>4.95</v>
      </c>
      <c r="K81" s="13">
        <v>30.83</v>
      </c>
    </row>
    <row r="82" spans="1:11" x14ac:dyDescent="0.2">
      <c r="A82" s="19">
        <f t="shared" si="17"/>
        <v>25</v>
      </c>
      <c r="B82" s="19"/>
      <c r="C82" s="26">
        <f t="shared" si="21"/>
        <v>3.37</v>
      </c>
      <c r="D82" s="19">
        <v>4.16</v>
      </c>
      <c r="E82" s="21">
        <v>19.920000000000002</v>
      </c>
      <c r="G82" s="19">
        <f t="shared" si="18"/>
        <v>25</v>
      </c>
      <c r="H82" s="19"/>
      <c r="I82" s="27">
        <v>3.1</v>
      </c>
      <c r="J82" s="21">
        <v>4.8600000000000003</v>
      </c>
      <c r="K82" s="21">
        <v>29.56</v>
      </c>
    </row>
    <row r="83" spans="1:11" x14ac:dyDescent="0.2">
      <c r="A83" s="11">
        <f t="shared" si="17"/>
        <v>24</v>
      </c>
      <c r="B83" s="11">
        <v>11.2</v>
      </c>
      <c r="C83" s="26">
        <f t="shared" si="21"/>
        <v>3.39</v>
      </c>
      <c r="D83" s="29">
        <v>4.09</v>
      </c>
      <c r="E83" s="30">
        <v>19</v>
      </c>
      <c r="G83" s="11">
        <f t="shared" si="18"/>
        <v>24</v>
      </c>
      <c r="H83" s="11">
        <v>10.199999999999999</v>
      </c>
      <c r="I83" s="23">
        <v>3.11</v>
      </c>
      <c r="J83" s="30">
        <v>4.7699999999999996</v>
      </c>
      <c r="K83" s="30" t="s">
        <v>17</v>
      </c>
    </row>
    <row r="84" spans="1:11" x14ac:dyDescent="0.2">
      <c r="A84" s="11">
        <f t="shared" si="17"/>
        <v>23</v>
      </c>
      <c r="B84" s="11">
        <v>11.3</v>
      </c>
      <c r="C84" s="26">
        <f t="shared" si="21"/>
        <v>3.41</v>
      </c>
      <c r="D84" s="11">
        <v>4.0199999999999996</v>
      </c>
      <c r="E84" s="12">
        <v>18.07</v>
      </c>
      <c r="G84" s="11">
        <f t="shared" si="18"/>
        <v>23</v>
      </c>
      <c r="H84" s="11">
        <v>10.3</v>
      </c>
      <c r="I84" s="26">
        <v>3.13</v>
      </c>
      <c r="J84" s="13">
        <v>4.68</v>
      </c>
      <c r="K84" s="12">
        <v>27.02</v>
      </c>
    </row>
    <row r="85" spans="1:11" x14ac:dyDescent="0.2">
      <c r="A85" s="11">
        <f t="shared" si="17"/>
        <v>22</v>
      </c>
      <c r="B85" s="11">
        <v>11.4</v>
      </c>
      <c r="C85" s="26">
        <f t="shared" si="21"/>
        <v>3.43</v>
      </c>
      <c r="D85" s="11">
        <v>3.94</v>
      </c>
      <c r="E85" s="13">
        <v>17.149999999999999</v>
      </c>
      <c r="G85" s="11">
        <f t="shared" si="18"/>
        <v>22</v>
      </c>
      <c r="H85" s="11"/>
      <c r="I85" s="26">
        <v>3.15</v>
      </c>
      <c r="J85" s="13">
        <v>4.59</v>
      </c>
      <c r="K85" s="13">
        <v>25.74</v>
      </c>
    </row>
    <row r="86" spans="1:11" x14ac:dyDescent="0.2">
      <c r="A86" s="11">
        <f t="shared" si="17"/>
        <v>21</v>
      </c>
      <c r="B86" s="11"/>
      <c r="C86" s="26">
        <f t="shared" si="21"/>
        <v>3.45</v>
      </c>
      <c r="D86" s="11">
        <v>3.87</v>
      </c>
      <c r="E86" s="13" t="s">
        <v>22</v>
      </c>
      <c r="G86" s="11">
        <f t="shared" si="18"/>
        <v>21</v>
      </c>
      <c r="H86" s="11">
        <v>10.4</v>
      </c>
      <c r="I86" s="26">
        <v>3.16</v>
      </c>
      <c r="J86" s="13">
        <v>4.5</v>
      </c>
      <c r="K86" s="13">
        <v>24.47</v>
      </c>
    </row>
    <row r="87" spans="1:11" x14ac:dyDescent="0.2">
      <c r="A87" s="19">
        <f t="shared" si="17"/>
        <v>20</v>
      </c>
      <c r="B87" s="19">
        <v>11.5</v>
      </c>
      <c r="C87" s="26">
        <f t="shared" si="21"/>
        <v>3.47</v>
      </c>
      <c r="D87" s="19">
        <v>3.8</v>
      </c>
      <c r="E87" s="21">
        <v>15.3</v>
      </c>
      <c r="G87" s="19">
        <f t="shared" si="18"/>
        <v>20</v>
      </c>
      <c r="H87" s="19">
        <v>10.5</v>
      </c>
      <c r="I87" s="27">
        <v>3.18</v>
      </c>
      <c r="J87" s="21">
        <v>4.41</v>
      </c>
      <c r="K87" s="21">
        <v>23.2</v>
      </c>
    </row>
    <row r="88" spans="1:11" x14ac:dyDescent="0.2">
      <c r="A88" s="11">
        <f t="shared" si="17"/>
        <v>19</v>
      </c>
      <c r="B88" s="11">
        <v>11.7</v>
      </c>
      <c r="C88" s="26">
        <v>3.52</v>
      </c>
      <c r="D88" s="29">
        <v>3.72</v>
      </c>
      <c r="E88" s="30">
        <v>14.81</v>
      </c>
      <c r="G88" s="11">
        <f t="shared" si="18"/>
        <v>19</v>
      </c>
      <c r="H88" s="11">
        <v>10.7</v>
      </c>
      <c r="I88" s="23">
        <v>3.22</v>
      </c>
      <c r="J88" s="30">
        <v>4.3099999999999996</v>
      </c>
      <c r="K88" s="30">
        <v>22.38</v>
      </c>
    </row>
    <row r="89" spans="1:11" x14ac:dyDescent="0.2">
      <c r="A89" s="11">
        <f t="shared" si="17"/>
        <v>18</v>
      </c>
      <c r="B89" s="11">
        <v>11.9</v>
      </c>
      <c r="C89" s="26">
        <v>3.57</v>
      </c>
      <c r="D89" s="11">
        <v>3.63</v>
      </c>
      <c r="E89" s="13">
        <v>14.32</v>
      </c>
      <c r="G89" s="11">
        <f t="shared" si="18"/>
        <v>18</v>
      </c>
      <c r="H89" s="11">
        <v>10.9</v>
      </c>
      <c r="I89" s="26">
        <v>3.27</v>
      </c>
      <c r="J89" s="13">
        <v>4.2</v>
      </c>
      <c r="K89" s="13">
        <v>21.56</v>
      </c>
    </row>
    <row r="90" spans="1:11" x14ac:dyDescent="0.2">
      <c r="A90" s="11">
        <f t="shared" si="17"/>
        <v>17</v>
      </c>
      <c r="B90" s="11">
        <v>12</v>
      </c>
      <c r="C90" s="26">
        <v>4.0199999999999996</v>
      </c>
      <c r="D90" s="11">
        <v>3.55</v>
      </c>
      <c r="E90" s="13">
        <v>13.83</v>
      </c>
      <c r="G90" s="11">
        <f t="shared" si="18"/>
        <v>17</v>
      </c>
      <c r="H90" s="11">
        <v>11.1</v>
      </c>
      <c r="I90" s="26">
        <v>3.31</v>
      </c>
      <c r="J90" s="13">
        <v>4.0999999999999996</v>
      </c>
      <c r="K90" s="13">
        <v>20.74</v>
      </c>
    </row>
    <row r="91" spans="1:11" x14ac:dyDescent="0.2">
      <c r="A91" s="11">
        <f t="shared" si="17"/>
        <v>16</v>
      </c>
      <c r="B91" s="11">
        <v>12.2</v>
      </c>
      <c r="C91" s="26">
        <f>C90+0.05</f>
        <v>4.0699999999999994</v>
      </c>
      <c r="D91" s="11">
        <v>3.46</v>
      </c>
      <c r="E91" s="13" t="s">
        <v>23</v>
      </c>
      <c r="G91" s="11">
        <f t="shared" si="18"/>
        <v>16</v>
      </c>
      <c r="H91" s="11">
        <v>11.3</v>
      </c>
      <c r="I91" s="26">
        <v>3.36</v>
      </c>
      <c r="J91" s="13">
        <v>4</v>
      </c>
      <c r="K91" s="13">
        <v>19.920000000000002</v>
      </c>
    </row>
    <row r="92" spans="1:11" x14ac:dyDescent="0.2">
      <c r="A92" s="19">
        <f t="shared" si="17"/>
        <v>15</v>
      </c>
      <c r="B92" s="11">
        <v>12.4</v>
      </c>
      <c r="C92" s="26">
        <f t="shared" ref="C92:C98" si="22">C91+0.05</f>
        <v>4.1199999999999992</v>
      </c>
      <c r="D92" s="19">
        <v>3.38</v>
      </c>
      <c r="E92" s="21">
        <v>12.85</v>
      </c>
      <c r="G92" s="19">
        <f t="shared" si="18"/>
        <v>15</v>
      </c>
      <c r="H92" s="19">
        <v>11.5</v>
      </c>
      <c r="I92" s="27">
        <v>3.4</v>
      </c>
      <c r="J92" s="21">
        <v>3.89</v>
      </c>
      <c r="K92" s="21">
        <v>19.09</v>
      </c>
    </row>
    <row r="93" spans="1:11" x14ac:dyDescent="0.2">
      <c r="A93" s="11">
        <f t="shared" si="17"/>
        <v>14</v>
      </c>
      <c r="B93" s="11">
        <v>12.6</v>
      </c>
      <c r="C93" s="26">
        <f t="shared" si="22"/>
        <v>4.169999999999999</v>
      </c>
      <c r="D93" s="29">
        <v>3.29</v>
      </c>
      <c r="E93" s="30">
        <v>12.36</v>
      </c>
      <c r="G93" s="11">
        <f t="shared" si="18"/>
        <v>14</v>
      </c>
      <c r="H93" s="11">
        <v>11.7</v>
      </c>
      <c r="I93" s="23">
        <v>3.44</v>
      </c>
      <c r="J93" s="30">
        <v>3.79</v>
      </c>
      <c r="K93" s="13">
        <v>18.27</v>
      </c>
    </row>
    <row r="94" spans="1:11" x14ac:dyDescent="0.2">
      <c r="A94" s="11">
        <f t="shared" si="17"/>
        <v>13</v>
      </c>
      <c r="B94" s="11">
        <v>12.7</v>
      </c>
      <c r="C94" s="26">
        <f t="shared" si="22"/>
        <v>4.2199999999999989</v>
      </c>
      <c r="D94" s="11">
        <v>3.21</v>
      </c>
      <c r="E94" s="13">
        <v>11.87</v>
      </c>
      <c r="G94" s="11">
        <f t="shared" si="18"/>
        <v>13</v>
      </c>
      <c r="H94" s="11">
        <v>11.9</v>
      </c>
      <c r="I94" s="26">
        <v>3.49</v>
      </c>
      <c r="J94" s="13">
        <v>3.68</v>
      </c>
      <c r="K94" s="13">
        <v>17.45</v>
      </c>
    </row>
    <row r="95" spans="1:11" x14ac:dyDescent="0.2">
      <c r="A95" s="11">
        <f t="shared" si="17"/>
        <v>12</v>
      </c>
      <c r="B95" s="11">
        <v>12.9</v>
      </c>
      <c r="C95" s="26">
        <f t="shared" si="22"/>
        <v>4.2699999999999987</v>
      </c>
      <c r="D95" s="11">
        <v>3.13</v>
      </c>
      <c r="E95" s="13">
        <v>11.38</v>
      </c>
      <c r="G95" s="11">
        <f t="shared" si="18"/>
        <v>12</v>
      </c>
      <c r="H95" s="11">
        <v>12.1</v>
      </c>
      <c r="I95" s="26">
        <v>3.53</v>
      </c>
      <c r="J95" s="13">
        <v>3.58</v>
      </c>
      <c r="K95" s="13">
        <v>16.63</v>
      </c>
    </row>
    <row r="96" spans="1:11" x14ac:dyDescent="0.2">
      <c r="A96" s="11">
        <f t="shared" si="17"/>
        <v>11</v>
      </c>
      <c r="B96" s="11">
        <v>13.1</v>
      </c>
      <c r="C96" s="26">
        <f t="shared" si="22"/>
        <v>4.3199999999999985</v>
      </c>
      <c r="D96" s="11">
        <v>3.04</v>
      </c>
      <c r="E96" s="13">
        <v>10.89</v>
      </c>
      <c r="G96" s="11">
        <f t="shared" si="18"/>
        <v>11</v>
      </c>
      <c r="H96" s="11">
        <v>12.3</v>
      </c>
      <c r="I96" s="26">
        <v>3.58</v>
      </c>
      <c r="J96" s="13">
        <v>3.48</v>
      </c>
      <c r="K96" s="13">
        <v>15.81</v>
      </c>
    </row>
    <row r="97" spans="1:11" x14ac:dyDescent="0.2">
      <c r="A97" s="19">
        <f t="shared" si="17"/>
        <v>10</v>
      </c>
      <c r="B97" s="11">
        <v>13.3</v>
      </c>
      <c r="C97" s="26">
        <v>4.38</v>
      </c>
      <c r="D97" s="19">
        <v>2.96</v>
      </c>
      <c r="E97" s="21">
        <v>10.41</v>
      </c>
      <c r="G97" s="19">
        <f t="shared" si="18"/>
        <v>10</v>
      </c>
      <c r="H97" s="19">
        <v>12.5</v>
      </c>
      <c r="I97" s="27">
        <v>4.0199999999999996</v>
      </c>
      <c r="J97" s="21">
        <v>3.37</v>
      </c>
      <c r="K97" s="21">
        <v>14.99</v>
      </c>
    </row>
    <row r="98" spans="1:11" x14ac:dyDescent="0.2">
      <c r="A98" s="11">
        <f t="shared" si="17"/>
        <v>9</v>
      </c>
      <c r="B98" s="11">
        <v>13.5</v>
      </c>
      <c r="C98" s="26">
        <f t="shared" si="22"/>
        <v>4.43</v>
      </c>
      <c r="D98" s="29">
        <v>2.87</v>
      </c>
      <c r="E98" s="30">
        <v>9.92</v>
      </c>
      <c r="G98" s="11">
        <f t="shared" si="18"/>
        <v>9</v>
      </c>
      <c r="H98" s="11">
        <v>12.7</v>
      </c>
      <c r="I98" s="23">
        <v>4.0599999999999996</v>
      </c>
      <c r="J98" s="30">
        <v>3.27</v>
      </c>
      <c r="K98" s="30">
        <v>14.17</v>
      </c>
    </row>
    <row r="99" spans="1:11" x14ac:dyDescent="0.2">
      <c r="A99" s="11">
        <f t="shared" si="17"/>
        <v>8</v>
      </c>
      <c r="B99" s="11">
        <v>13.6</v>
      </c>
      <c r="C99" s="26">
        <f>C98+0.05</f>
        <v>4.4799999999999995</v>
      </c>
      <c r="D99" s="11">
        <v>2.79</v>
      </c>
      <c r="E99" s="13">
        <v>9.43</v>
      </c>
      <c r="G99" s="11">
        <f t="shared" si="18"/>
        <v>8</v>
      </c>
      <c r="H99" s="11">
        <v>12.9</v>
      </c>
      <c r="I99" s="26">
        <v>4.1100000000000003</v>
      </c>
      <c r="J99" s="13">
        <v>3.17</v>
      </c>
      <c r="K99" s="13">
        <v>13.35</v>
      </c>
    </row>
    <row r="100" spans="1:11" x14ac:dyDescent="0.2">
      <c r="A100" s="11">
        <f t="shared" si="17"/>
        <v>7</v>
      </c>
      <c r="B100" s="11">
        <v>13.8</v>
      </c>
      <c r="C100" s="26">
        <f t="shared" ref="C100:C101" si="23">C99+0.05</f>
        <v>4.5299999999999994</v>
      </c>
      <c r="D100" s="11">
        <v>2.71</v>
      </c>
      <c r="E100" s="13">
        <v>8.94</v>
      </c>
      <c r="G100" s="11">
        <f t="shared" si="18"/>
        <v>7</v>
      </c>
      <c r="H100" s="11">
        <v>13.1</v>
      </c>
      <c r="I100" s="26">
        <v>4.1500000000000004</v>
      </c>
      <c r="J100" s="13">
        <v>3.06</v>
      </c>
      <c r="K100" s="13">
        <v>12.53</v>
      </c>
    </row>
    <row r="101" spans="1:11" x14ac:dyDescent="0.2">
      <c r="A101" s="11">
        <f t="shared" si="17"/>
        <v>6</v>
      </c>
      <c r="B101" s="11">
        <v>14</v>
      </c>
      <c r="C101" s="26">
        <f t="shared" si="23"/>
        <v>4.5799999999999992</v>
      </c>
      <c r="D101" s="11">
        <v>2.62</v>
      </c>
      <c r="E101" s="13">
        <v>8.4499999999999993</v>
      </c>
      <c r="G101" s="11">
        <f t="shared" si="18"/>
        <v>6</v>
      </c>
      <c r="H101" s="11">
        <v>13.3</v>
      </c>
      <c r="I101" s="28">
        <v>4.2</v>
      </c>
      <c r="J101" s="13">
        <v>2.96</v>
      </c>
      <c r="K101" s="13">
        <v>11.71</v>
      </c>
    </row>
    <row r="102" spans="1:11" x14ac:dyDescent="0.2">
      <c r="A102" s="19">
        <f t="shared" si="17"/>
        <v>5</v>
      </c>
      <c r="B102" s="11">
        <v>14.2</v>
      </c>
      <c r="C102" s="26">
        <v>5.03</v>
      </c>
      <c r="D102" s="19">
        <v>2.54</v>
      </c>
      <c r="E102" s="21">
        <v>7.96</v>
      </c>
      <c r="G102" s="19">
        <f t="shared" si="18"/>
        <v>5</v>
      </c>
      <c r="H102" s="19">
        <v>13.5</v>
      </c>
      <c r="I102" s="27">
        <v>4.24</v>
      </c>
      <c r="J102" s="21">
        <v>2.85</v>
      </c>
      <c r="K102" s="21">
        <v>10.88</v>
      </c>
    </row>
    <row r="103" spans="1:11" x14ac:dyDescent="0.2">
      <c r="A103" s="11">
        <f t="shared" si="17"/>
        <v>4</v>
      </c>
      <c r="B103" s="11">
        <v>14.3</v>
      </c>
      <c r="C103" s="26">
        <v>5.08</v>
      </c>
      <c r="D103" s="29">
        <v>2.4500000000000002</v>
      </c>
      <c r="E103" s="30">
        <v>7.47</v>
      </c>
      <c r="G103" s="11">
        <f t="shared" si="18"/>
        <v>4</v>
      </c>
      <c r="H103" s="11">
        <v>13.7</v>
      </c>
      <c r="I103" s="23">
        <v>4.29</v>
      </c>
      <c r="J103" s="30">
        <v>2.75</v>
      </c>
      <c r="K103" s="30">
        <v>10.06</v>
      </c>
    </row>
    <row r="104" spans="1:11" x14ac:dyDescent="0.2">
      <c r="A104" s="11">
        <f t="shared" si="17"/>
        <v>3</v>
      </c>
      <c r="B104" s="11">
        <v>14.5</v>
      </c>
      <c r="C104" s="26">
        <v>5.14</v>
      </c>
      <c r="D104" s="11">
        <v>2.37</v>
      </c>
      <c r="E104" s="13">
        <v>6.98</v>
      </c>
      <c r="G104" s="11">
        <f t="shared" si="18"/>
        <v>3</v>
      </c>
      <c r="H104" s="11">
        <v>13.9</v>
      </c>
      <c r="I104" s="26">
        <v>4.33</v>
      </c>
      <c r="J104" s="13">
        <v>2.65</v>
      </c>
      <c r="K104" s="13">
        <v>9.24</v>
      </c>
    </row>
    <row r="105" spans="1:11" x14ac:dyDescent="0.2">
      <c r="A105" s="11">
        <f t="shared" si="17"/>
        <v>2</v>
      </c>
      <c r="B105" s="11">
        <v>14.7</v>
      </c>
      <c r="C105" s="26">
        <v>5.17</v>
      </c>
      <c r="D105" s="11">
        <v>2.2799999999999998</v>
      </c>
      <c r="E105" s="13">
        <v>6.49</v>
      </c>
      <c r="G105" s="11">
        <f t="shared" si="18"/>
        <v>2</v>
      </c>
      <c r="H105" s="11">
        <v>14.1</v>
      </c>
      <c r="I105" s="26">
        <v>4.37</v>
      </c>
      <c r="J105" s="13">
        <v>2.54</v>
      </c>
      <c r="K105" s="13">
        <v>8.42</v>
      </c>
    </row>
    <row r="106" spans="1:11" x14ac:dyDescent="0.2">
      <c r="A106" s="11">
        <f t="shared" si="17"/>
        <v>1</v>
      </c>
      <c r="B106" s="11">
        <v>14.9</v>
      </c>
      <c r="C106" s="26">
        <v>5.24</v>
      </c>
      <c r="D106" s="11">
        <v>2.2000000000000002</v>
      </c>
      <c r="E106" s="13">
        <v>6</v>
      </c>
      <c r="G106" s="11">
        <f t="shared" si="18"/>
        <v>1</v>
      </c>
      <c r="H106" s="11">
        <v>14.2</v>
      </c>
      <c r="I106" s="26">
        <v>4.22</v>
      </c>
      <c r="J106" s="13">
        <v>2.44</v>
      </c>
      <c r="K106" s="13">
        <v>7.6</v>
      </c>
    </row>
  </sheetData>
  <pageMargins left="0.45" right="0.45" top="0.5" bottom="0.5" header="0.05" footer="0.05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4</vt:i4>
      </vt:variant>
    </vt:vector>
  </HeadingPairs>
  <TitlesOfParts>
    <vt:vector size="11" baseType="lpstr">
      <vt:lpstr>CLG TAIOHAE</vt:lpstr>
      <vt:lpstr>CLG UA POU</vt:lpstr>
      <vt:lpstr>CLG SAINTE ANNE HIVA HOA</vt:lpstr>
      <vt:lpstr>CLG  ATUONA</vt:lpstr>
      <vt:lpstr>CLASSEMENT PAR ÉQUIPES</vt:lpstr>
      <vt:lpstr>RECCORD DES MARQUISES</vt:lpstr>
      <vt:lpstr>Barême</vt:lpstr>
      <vt:lpstr>Barême!Zone_d_impression</vt:lpstr>
      <vt:lpstr>'CLASSEMENT PAR ÉQUIPES'!Zone_d_impression</vt:lpstr>
      <vt:lpstr>'CLG TAIOHAE'!Zone_d_impression</vt:lpstr>
      <vt:lpstr>'RECCORD DES MARQUISES'!Zone_d_impression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collet</dc:creator>
  <cp:lastModifiedBy>xavier collet</cp:lastModifiedBy>
  <cp:lastPrinted>2021-04-26T18:25:58Z</cp:lastPrinted>
  <dcterms:created xsi:type="dcterms:W3CDTF">2021-03-21T23:19:50Z</dcterms:created>
  <dcterms:modified xsi:type="dcterms:W3CDTF">2021-04-26T18:27:16Z</dcterms:modified>
</cp:coreProperties>
</file>